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8_{CE361033-AC28-4603-BB46-EF0151C1A481}" xr6:coauthVersionLast="47" xr6:coauthVersionMax="47" xr10:uidLastSave="{00000000-0000-0000-0000-000000000000}"/>
  <bookViews>
    <workbookView xWindow="-28920" yWindow="-120" windowWidth="29040" windowHeight="15840" tabRatio="677" xr2:uid="{00000000-000D-0000-FFFF-FFFF00000000}"/>
  </bookViews>
  <sheets>
    <sheet name="Introducere" sheetId="1" r:id="rId1"/>
    <sheet name="Matrice Corelare Buget cu Deviz" sheetId="45" r:id="rId2"/>
    <sheet name="Buget proiect" sheetId="54" r:id="rId3"/>
    <sheet name="AF" sheetId="35" r:id="rId4"/>
  </sheets>
  <definedNames>
    <definedName name="_xlnm._FilterDatabase" localSheetId="2" hidden="1">'Buget proiect'!$A$5:$R$90</definedName>
    <definedName name="_xlnm.Print_Area" localSheetId="3">AF!$A$1:$M$177</definedName>
    <definedName name="_xlnm.Print_Area" localSheetId="2">'Buget proiect'!$A$1:$O$112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1" i="35" l="1"/>
  <c r="E131" i="35"/>
  <c r="F131" i="35"/>
  <c r="G131" i="35"/>
  <c r="H131" i="35"/>
  <c r="I131" i="35"/>
  <c r="J131" i="35"/>
  <c r="K131" i="35"/>
  <c r="L131" i="35"/>
  <c r="M131" i="35"/>
  <c r="C131" i="35"/>
  <c r="I70" i="54" l="1"/>
  <c r="F70" i="54"/>
  <c r="K63" i="54"/>
  <c r="K71" i="54" s="1"/>
  <c r="I69" i="54"/>
  <c r="F69" i="54"/>
  <c r="L63" i="54"/>
  <c r="L71" i="54" s="1"/>
  <c r="I68" i="54"/>
  <c r="F68" i="54"/>
  <c r="M63" i="54"/>
  <c r="M71" i="54" s="1"/>
  <c r="I67" i="54"/>
  <c r="F67" i="54"/>
  <c r="C67" i="54" s="1"/>
  <c r="P67" i="54" s="1"/>
  <c r="N63" i="54"/>
  <c r="N71" i="54" s="1"/>
  <c r="I66" i="54"/>
  <c r="F66" i="54"/>
  <c r="O63" i="54"/>
  <c r="O71" i="54" s="1"/>
  <c r="I65" i="54"/>
  <c r="F65" i="54"/>
  <c r="I64" i="54"/>
  <c r="F64" i="54"/>
  <c r="H63" i="54"/>
  <c r="G63" i="54"/>
  <c r="I63" i="54" s="1"/>
  <c r="I71" i="54" s="1"/>
  <c r="E63" i="54"/>
  <c r="D63" i="54"/>
  <c r="F63" i="54" s="1"/>
  <c r="I36" i="54"/>
  <c r="F33" i="54"/>
  <c r="F32" i="54"/>
  <c r="F31" i="54"/>
  <c r="I30" i="54"/>
  <c r="F30" i="54"/>
  <c r="C66" i="54" l="1"/>
  <c r="P66" i="54" s="1"/>
  <c r="C70" i="54"/>
  <c r="P70" i="54" s="1"/>
  <c r="C65" i="54"/>
  <c r="P65" i="54" s="1"/>
  <c r="C69" i="54"/>
  <c r="P69" i="54" s="1"/>
  <c r="C63" i="54"/>
  <c r="P63" i="54" s="1"/>
  <c r="F71" i="54"/>
  <c r="C71" i="54" s="1"/>
  <c r="C64" i="54"/>
  <c r="P64" i="54" s="1"/>
  <c r="C68" i="54"/>
  <c r="P68" i="54" s="1"/>
  <c r="F34" i="54"/>
  <c r="L29" i="54"/>
  <c r="L37" i="54" s="1"/>
  <c r="M29" i="54"/>
  <c r="M37" i="54" s="1"/>
  <c r="N29" i="54"/>
  <c r="N37" i="54" s="1"/>
  <c r="O29" i="54"/>
  <c r="O37" i="54" s="1"/>
  <c r="I31" i="54"/>
  <c r="C31" i="54" s="1"/>
  <c r="P31" i="54" s="1"/>
  <c r="K29" i="54"/>
  <c r="K37" i="54" s="1"/>
  <c r="G29" i="54"/>
  <c r="D29" i="54"/>
  <c r="H29" i="54"/>
  <c r="C30" i="54"/>
  <c r="P30" i="54" s="1"/>
  <c r="E29" i="54"/>
  <c r="I35" i="54"/>
  <c r="I34" i="54"/>
  <c r="I32" i="54"/>
  <c r="C32" i="54" s="1"/>
  <c r="P32" i="54" s="1"/>
  <c r="F35" i="54"/>
  <c r="I33" i="54"/>
  <c r="C33" i="54" s="1"/>
  <c r="P33" i="54" s="1"/>
  <c r="F36" i="54"/>
  <c r="C36" i="54" s="1"/>
  <c r="P36" i="54" s="1"/>
  <c r="C34" i="54" l="1"/>
  <c r="P34" i="54" s="1"/>
  <c r="F29" i="54"/>
  <c r="F37" i="54" s="1"/>
  <c r="C35" i="54"/>
  <c r="P35" i="54" s="1"/>
  <c r="I29" i="54"/>
  <c r="I37" i="54" s="1"/>
  <c r="C37" i="54" l="1"/>
  <c r="C29" i="54"/>
  <c r="P29" i="54" s="1"/>
  <c r="E6" i="35"/>
  <c r="E25" i="35"/>
  <c r="E42" i="35"/>
  <c r="E69" i="35"/>
  <c r="E86" i="35"/>
  <c r="E43" i="35" l="1"/>
  <c r="E87" i="35"/>
  <c r="E121" i="35" l="1"/>
  <c r="D120" i="35"/>
  <c r="E120" i="35"/>
  <c r="F120" i="35"/>
  <c r="G120" i="35"/>
  <c r="H120" i="35"/>
  <c r="I120" i="35"/>
  <c r="J120" i="35"/>
  <c r="K120" i="35"/>
  <c r="L120" i="35"/>
  <c r="M120" i="35"/>
  <c r="C120" i="35"/>
  <c r="E117" i="35"/>
  <c r="E119" i="35"/>
  <c r="F102" i="35"/>
  <c r="F107" i="35" s="1"/>
  <c r="F108" i="35" s="1"/>
  <c r="F133" i="35" s="1"/>
  <c r="G102" i="35"/>
  <c r="G107" i="35" s="1"/>
  <c r="G108" i="35" s="1"/>
  <c r="G133" i="35" s="1"/>
  <c r="H102" i="35"/>
  <c r="H107" i="35" s="1"/>
  <c r="H108" i="35" s="1"/>
  <c r="H133" i="35" s="1"/>
  <c r="B136" i="35" s="1" a="1"/>
  <c r="B136" i="35" s="1"/>
  <c r="M102" i="35"/>
  <c r="M107" i="35" s="1"/>
  <c r="M108" i="35" s="1"/>
  <c r="M133" i="35" s="1"/>
  <c r="E122" i="35" l="1"/>
  <c r="C6" i="35" l="1"/>
  <c r="D6" i="35"/>
  <c r="F6" i="35"/>
  <c r="G6" i="35"/>
  <c r="H6" i="35"/>
  <c r="I6" i="35"/>
  <c r="J6" i="35"/>
  <c r="K6" i="35"/>
  <c r="L6" i="35"/>
  <c r="M6" i="35"/>
  <c r="B9" i="35"/>
  <c r="B11" i="35"/>
  <c r="B12" i="35"/>
  <c r="B13" i="35"/>
  <c r="B14" i="35"/>
  <c r="B15" i="35"/>
  <c r="B16" i="35"/>
  <c r="B17" i="35"/>
  <c r="B18" i="35"/>
  <c r="B19" i="35"/>
  <c r="B20" i="35"/>
  <c r="B21" i="35"/>
  <c r="B22" i="35"/>
  <c r="B23" i="35"/>
  <c r="B24" i="35"/>
  <c r="C25" i="35"/>
  <c r="D25" i="35"/>
  <c r="B27" i="35"/>
  <c r="B28" i="35"/>
  <c r="B29" i="35"/>
  <c r="B30" i="35"/>
  <c r="B31" i="35"/>
  <c r="B32" i="35"/>
  <c r="B33" i="35"/>
  <c r="B34" i="35"/>
  <c r="B35" i="35"/>
  <c r="B38" i="35"/>
  <c r="B39" i="35"/>
  <c r="B40" i="35"/>
  <c r="B41" i="35"/>
  <c r="C42" i="35"/>
  <c r="D42" i="35"/>
  <c r="B53" i="35"/>
  <c r="B55" i="35"/>
  <c r="B56" i="35"/>
  <c r="B57" i="35"/>
  <c r="B58" i="35"/>
  <c r="B59" i="35"/>
  <c r="B60" i="35"/>
  <c r="B61" i="35"/>
  <c r="B62" i="35"/>
  <c r="B63" i="35"/>
  <c r="B64" i="35"/>
  <c r="B65" i="35"/>
  <c r="B66" i="35"/>
  <c r="B67" i="35"/>
  <c r="B68" i="35"/>
  <c r="C69" i="35"/>
  <c r="D69" i="35"/>
  <c r="B71" i="35"/>
  <c r="B72" i="35"/>
  <c r="B73" i="35"/>
  <c r="B74" i="35"/>
  <c r="B75" i="35"/>
  <c r="B76" i="35"/>
  <c r="B77" i="35"/>
  <c r="B78" i="35"/>
  <c r="B79" i="35"/>
  <c r="B82" i="35"/>
  <c r="B83" i="35"/>
  <c r="B84" i="35"/>
  <c r="B85" i="35"/>
  <c r="C86" i="35"/>
  <c r="D86" i="35"/>
  <c r="B95" i="35"/>
  <c r="B96" i="35"/>
  <c r="B100" i="35"/>
  <c r="B101" i="35"/>
  <c r="C102" i="35"/>
  <c r="D102" i="35"/>
  <c r="E102" i="35"/>
  <c r="I102" i="35"/>
  <c r="I107" i="35" s="1"/>
  <c r="I108" i="35" s="1"/>
  <c r="I133" i="35" s="1"/>
  <c r="J102" i="35"/>
  <c r="K102" i="35"/>
  <c r="K107" i="35" s="1"/>
  <c r="K108" i="35" s="1"/>
  <c r="K133" i="35" s="1"/>
  <c r="L102" i="35"/>
  <c r="L107" i="35" s="1"/>
  <c r="L108" i="35" s="1"/>
  <c r="L133" i="35" s="1"/>
  <c r="C117" i="35"/>
  <c r="D117" i="35"/>
  <c r="F117" i="35"/>
  <c r="G117" i="35"/>
  <c r="H117" i="35"/>
  <c r="I117" i="35"/>
  <c r="J117" i="35"/>
  <c r="K117" i="35"/>
  <c r="L117" i="35"/>
  <c r="M117" i="35"/>
  <c r="B174" i="35"/>
  <c r="C143" i="35" s="1"/>
  <c r="C121" i="35" l="1"/>
  <c r="C119" i="35"/>
  <c r="B102" i="35"/>
  <c r="I82" i="54"/>
  <c r="N75" i="54"/>
  <c r="F82" i="54"/>
  <c r="I81" i="54"/>
  <c r="F80" i="54"/>
  <c r="I80" i="54"/>
  <c r="F73" i="54"/>
  <c r="D121" i="35"/>
  <c r="D119" i="35"/>
  <c r="L75" i="54"/>
  <c r="E143" i="35"/>
  <c r="I74" i="54"/>
  <c r="K75" i="54"/>
  <c r="F74" i="54"/>
  <c r="I79" i="54"/>
  <c r="I73" i="54"/>
  <c r="M75" i="54"/>
  <c r="K83" i="54"/>
  <c r="F77" i="54"/>
  <c r="F79" i="54"/>
  <c r="F78" i="54"/>
  <c r="L83" i="54"/>
  <c r="F81" i="54"/>
  <c r="I78" i="54"/>
  <c r="N83" i="54"/>
  <c r="O83" i="54"/>
  <c r="M83" i="54"/>
  <c r="C166" i="35"/>
  <c r="E166" i="35" s="1"/>
  <c r="I77" i="54"/>
  <c r="O75" i="54"/>
  <c r="D43" i="35"/>
  <c r="C164" i="35"/>
  <c r="E164" i="35" s="1"/>
  <c r="C158" i="35"/>
  <c r="E158" i="35" s="1"/>
  <c r="C152" i="35"/>
  <c r="E152" i="35" s="1"/>
  <c r="C160" i="35"/>
  <c r="E160" i="35" s="1"/>
  <c r="C148" i="35"/>
  <c r="E148" i="35" s="1"/>
  <c r="C146" i="35"/>
  <c r="E146" i="35" s="1"/>
  <c r="C154" i="35"/>
  <c r="E154" i="35" s="1"/>
  <c r="C172" i="35"/>
  <c r="E172" i="35" s="1"/>
  <c r="C170" i="35"/>
  <c r="E170" i="35" s="1"/>
  <c r="B120" i="35"/>
  <c r="C43" i="35"/>
  <c r="C171" i="35"/>
  <c r="E171" i="35" s="1"/>
  <c r="C165" i="35"/>
  <c r="E165" i="35" s="1"/>
  <c r="C159" i="35"/>
  <c r="E159" i="35" s="1"/>
  <c r="C153" i="35"/>
  <c r="E153" i="35" s="1"/>
  <c r="C147" i="35"/>
  <c r="E147" i="35" s="1"/>
  <c r="J107" i="35"/>
  <c r="J108" i="35" s="1"/>
  <c r="J133" i="35" s="1"/>
  <c r="D87" i="35"/>
  <c r="C87" i="35"/>
  <c r="C169" i="35"/>
  <c r="E169" i="35" s="1"/>
  <c r="C163" i="35"/>
  <c r="E163" i="35" s="1"/>
  <c r="C157" i="35"/>
  <c r="E157" i="35" s="1"/>
  <c r="C151" i="35"/>
  <c r="E151" i="35" s="1"/>
  <c r="C145" i="35"/>
  <c r="E145" i="35" s="1"/>
  <c r="C168" i="35"/>
  <c r="E168" i="35" s="1"/>
  <c r="C162" i="35"/>
  <c r="E162" i="35" s="1"/>
  <c r="C156" i="35"/>
  <c r="E156" i="35" s="1"/>
  <c r="C150" i="35"/>
  <c r="E150" i="35" s="1"/>
  <c r="C144" i="35"/>
  <c r="E144" i="35" s="1"/>
  <c r="C173" i="35"/>
  <c r="E173" i="35" s="1"/>
  <c r="C167" i="35"/>
  <c r="E167" i="35" s="1"/>
  <c r="C161" i="35"/>
  <c r="E161" i="35" s="1"/>
  <c r="C155" i="35"/>
  <c r="E155" i="35" s="1"/>
  <c r="C149" i="35"/>
  <c r="E149" i="35" s="1"/>
  <c r="F58" i="54"/>
  <c r="I59" i="54"/>
  <c r="F59" i="54"/>
  <c r="F55" i="54"/>
  <c r="I56" i="54"/>
  <c r="F56" i="54"/>
  <c r="I58" i="54"/>
  <c r="I55" i="54"/>
  <c r="I57" i="54"/>
  <c r="D122" i="35" l="1"/>
  <c r="C122" i="35"/>
  <c r="C82" i="54"/>
  <c r="P82" i="54" s="1"/>
  <c r="C79" i="54"/>
  <c r="P79" i="54" s="1"/>
  <c r="C80" i="54"/>
  <c r="P80" i="54" s="1"/>
  <c r="C81" i="54"/>
  <c r="P81" i="54" s="1"/>
  <c r="F75" i="54"/>
  <c r="E174" i="35"/>
  <c r="C74" i="54"/>
  <c r="P74" i="54" s="1"/>
  <c r="I75" i="54"/>
  <c r="C73" i="54"/>
  <c r="P73" i="54" s="1"/>
  <c r="I83" i="54"/>
  <c r="C78" i="54"/>
  <c r="P78" i="54" s="1"/>
  <c r="C77" i="54"/>
  <c r="P77" i="54" s="1"/>
  <c r="F83" i="54"/>
  <c r="C59" i="54"/>
  <c r="C58" i="54"/>
  <c r="C55" i="54"/>
  <c r="C56" i="54"/>
  <c r="P56" i="54" s="1"/>
  <c r="C75" i="54" l="1"/>
  <c r="C83" i="54"/>
  <c r="O86" i="54" l="1"/>
  <c r="N86" i="54"/>
  <c r="P8" i="54"/>
  <c r="F22" i="54" l="1"/>
  <c r="I22" i="54"/>
  <c r="I48" i="54"/>
  <c r="F49" i="54"/>
  <c r="F11" i="54"/>
  <c r="K46" i="54"/>
  <c r="K50" i="54" s="1"/>
  <c r="F25" i="54"/>
  <c r="F24" i="54"/>
  <c r="N39" i="54"/>
  <c r="N44" i="54" s="1"/>
  <c r="F23" i="54"/>
  <c r="H46" i="54"/>
  <c r="L39" i="54"/>
  <c r="L44" i="54" s="1"/>
  <c r="I23" i="54"/>
  <c r="I16" i="54"/>
  <c r="F21" i="54"/>
  <c r="I15" i="54"/>
  <c r="I42" i="54"/>
  <c r="L46" i="54"/>
  <c r="L50" i="54" s="1"/>
  <c r="F10" i="54"/>
  <c r="I24" i="54"/>
  <c r="E39" i="54"/>
  <c r="G46" i="54"/>
  <c r="F15" i="54"/>
  <c r="F14" i="54"/>
  <c r="I13" i="54"/>
  <c r="I25" i="54"/>
  <c r="F42" i="54"/>
  <c r="I12" i="54"/>
  <c r="F41" i="54"/>
  <c r="I49" i="54"/>
  <c r="I20" i="54"/>
  <c r="F13" i="54"/>
  <c r="O39" i="54"/>
  <c r="O44" i="54" s="1"/>
  <c r="D46" i="54"/>
  <c r="L9" i="54"/>
  <c r="L17" i="54" s="1"/>
  <c r="I11" i="54"/>
  <c r="E9" i="54"/>
  <c r="F12" i="54"/>
  <c r="K19" i="54"/>
  <c r="K27" i="54" s="1"/>
  <c r="O19" i="54"/>
  <c r="O27" i="54" s="1"/>
  <c r="M39" i="54"/>
  <c r="M44" i="54" s="1"/>
  <c r="N9" i="54"/>
  <c r="N17" i="54" s="1"/>
  <c r="F48" i="54"/>
  <c r="F16" i="54"/>
  <c r="O9" i="54"/>
  <c r="O17" i="54" s="1"/>
  <c r="M9" i="54"/>
  <c r="M17" i="54" s="1"/>
  <c r="E19" i="54"/>
  <c r="I21" i="54"/>
  <c r="F47" i="54"/>
  <c r="G9" i="54"/>
  <c r="B125" i="35" s="1"/>
  <c r="B127" i="35" s="1"/>
  <c r="I14" i="54"/>
  <c r="I26" i="54"/>
  <c r="F43" i="54"/>
  <c r="I41" i="54"/>
  <c r="I40" i="54"/>
  <c r="N46" i="54"/>
  <c r="N50" i="54" s="1"/>
  <c r="O46" i="54"/>
  <c r="O50" i="54" s="1"/>
  <c r="N19" i="54"/>
  <c r="N27" i="54" s="1"/>
  <c r="I47" i="54"/>
  <c r="H9" i="54"/>
  <c r="M46" i="54"/>
  <c r="M50" i="54" s="1"/>
  <c r="E46" i="54"/>
  <c r="K39" i="54"/>
  <c r="K44" i="54" s="1"/>
  <c r="H39" i="54"/>
  <c r="I43" i="54"/>
  <c r="G39" i="54"/>
  <c r="D39" i="54"/>
  <c r="F40" i="54"/>
  <c r="M19" i="54"/>
  <c r="M27" i="54" s="1"/>
  <c r="L19" i="54"/>
  <c r="L27" i="54" s="1"/>
  <c r="G19" i="54"/>
  <c r="H19" i="54"/>
  <c r="F26" i="54"/>
  <c r="D19" i="54"/>
  <c r="F20" i="54"/>
  <c r="K9" i="54"/>
  <c r="K17" i="54" s="1"/>
  <c r="I10" i="54"/>
  <c r="D9" i="54"/>
  <c r="C11" i="54" l="1"/>
  <c r="P11" i="54" s="1"/>
  <c r="F9" i="54"/>
  <c r="F17" i="54" s="1"/>
  <c r="C22" i="54"/>
  <c r="P22" i="54" s="1"/>
  <c r="C12" i="54"/>
  <c r="P12" i="54" s="1"/>
  <c r="C48" i="54"/>
  <c r="P48" i="54" s="1"/>
  <c r="F39" i="54"/>
  <c r="F44" i="54" s="1"/>
  <c r="C25" i="54"/>
  <c r="P25" i="54" s="1"/>
  <c r="C49" i="54"/>
  <c r="P49" i="54" s="1"/>
  <c r="C21" i="54"/>
  <c r="P21" i="54" s="1"/>
  <c r="C42" i="54"/>
  <c r="P42" i="54" s="1"/>
  <c r="I46" i="54"/>
  <c r="I50" i="54" s="1"/>
  <c r="C20" i="54"/>
  <c r="P20" i="54" s="1"/>
  <c r="C41" i="54"/>
  <c r="P41" i="54" s="1"/>
  <c r="C16" i="54"/>
  <c r="P16" i="54" s="1"/>
  <c r="C24" i="54"/>
  <c r="P24" i="54" s="1"/>
  <c r="C23" i="54"/>
  <c r="P23" i="54" s="1"/>
  <c r="C10" i="54"/>
  <c r="P10" i="54" s="1"/>
  <c r="C40" i="54"/>
  <c r="P40" i="54" s="1"/>
  <c r="C15" i="54"/>
  <c r="P15" i="54" s="1"/>
  <c r="C14" i="54"/>
  <c r="P14" i="54" s="1"/>
  <c r="C26" i="54"/>
  <c r="P26" i="54" s="1"/>
  <c r="C47" i="54"/>
  <c r="P47" i="54" s="1"/>
  <c r="F19" i="54"/>
  <c r="F27" i="54" s="1"/>
  <c r="I9" i="54"/>
  <c r="C13" i="54"/>
  <c r="P13" i="54" s="1"/>
  <c r="F46" i="54"/>
  <c r="C43" i="54"/>
  <c r="P43" i="54" s="1"/>
  <c r="I39" i="54"/>
  <c r="I44" i="54" s="1"/>
  <c r="I19" i="54"/>
  <c r="I27" i="54" s="1"/>
  <c r="A4" i="45"/>
  <c r="A5" i="45" s="1"/>
  <c r="A6" i="45" s="1"/>
  <c r="A7" i="45" s="1"/>
  <c r="A8" i="45" s="1"/>
  <c r="A9" i="45" s="1"/>
  <c r="A10" i="45" s="1"/>
  <c r="A11" i="45" s="1"/>
  <c r="A12" i="45" s="1"/>
  <c r="A13" i="45" s="1"/>
  <c r="A14" i="45" s="1"/>
  <c r="A15" i="45" s="1"/>
  <c r="A16" i="45" s="1"/>
  <c r="A17" i="45" s="1"/>
  <c r="A18" i="45" s="1"/>
  <c r="A19" i="45" s="1"/>
  <c r="A20" i="45" s="1"/>
  <c r="A21" i="45" s="1"/>
  <c r="A22" i="45" s="1"/>
  <c r="A23" i="45" s="1"/>
  <c r="A24" i="45" s="1"/>
  <c r="A25" i="45" s="1"/>
  <c r="A26" i="45" s="1"/>
  <c r="A27" i="45" s="1"/>
  <c r="A28" i="45" s="1"/>
  <c r="A29" i="45" s="1"/>
  <c r="I17" i="54" l="1"/>
  <c r="C9" i="54"/>
  <c r="P9" i="54" s="1"/>
  <c r="P58" i="54"/>
  <c r="C44" i="54"/>
  <c r="F50" i="54"/>
  <c r="C50" i="54" s="1"/>
  <c r="C46" i="54"/>
  <c r="P46" i="54" s="1"/>
  <c r="C39" i="54"/>
  <c r="P39" i="54" s="1"/>
  <c r="C19" i="54"/>
  <c r="P19" i="54" s="1"/>
  <c r="C27" i="54"/>
  <c r="C17" i="54" l="1"/>
  <c r="H52" i="54" l="1"/>
  <c r="F54" i="54" l="1"/>
  <c r="E52" i="54"/>
  <c r="I53" i="54"/>
  <c r="G52" i="54"/>
  <c r="I52" i="54" s="1"/>
  <c r="I61" i="54" s="1"/>
  <c r="I54" i="54"/>
  <c r="F53" i="54"/>
  <c r="I60" i="54"/>
  <c r="F60" i="54"/>
  <c r="C54" i="54" l="1"/>
  <c r="P54" i="54" s="1"/>
  <c r="G101" i="54"/>
  <c r="H101" i="54"/>
  <c r="G100" i="54"/>
  <c r="H100" i="54"/>
  <c r="C53" i="54"/>
  <c r="P53" i="54" s="1"/>
  <c r="C60" i="54"/>
  <c r="P60" i="54" s="1"/>
  <c r="O52" i="54"/>
  <c r="O61" i="54" s="1"/>
  <c r="O87" i="54" s="1"/>
  <c r="N52" i="54"/>
  <c r="N61" i="54" s="1"/>
  <c r="N87" i="54" s="1"/>
  <c r="M52" i="54"/>
  <c r="M61" i="54" s="1"/>
  <c r="L52" i="54"/>
  <c r="L61" i="54" s="1"/>
  <c r="K52" i="54"/>
  <c r="K61" i="54" s="1"/>
  <c r="P55" i="54"/>
  <c r="P59" i="54"/>
  <c r="G102" i="54" l="1"/>
  <c r="H99" i="54"/>
  <c r="G99" i="54"/>
  <c r="G105" i="54"/>
  <c r="H105" i="54"/>
  <c r="H102" i="54"/>
  <c r="F57" i="54" l="1"/>
  <c r="D52" i="54" l="1"/>
  <c r="F52" i="54" s="1"/>
  <c r="F61" i="54" s="1"/>
  <c r="C57" i="54"/>
  <c r="P57" i="54" s="1"/>
  <c r="C109" i="54" l="1"/>
  <c r="C111" i="54" s="1"/>
  <c r="C52" i="54"/>
  <c r="P52" i="54" s="1"/>
  <c r="C61" i="54"/>
  <c r="P61" i="54" l="1"/>
  <c r="F85" i="54" l="1"/>
  <c r="K86" i="54"/>
  <c r="K87" i="54" s="1"/>
  <c r="M86" i="54" l="1"/>
  <c r="M87" i="54" s="1"/>
  <c r="I85" i="54"/>
  <c r="I86" i="54" s="1"/>
  <c r="I87" i="54" s="1"/>
  <c r="F86" i="54"/>
  <c r="F87" i="54" s="1"/>
  <c r="L86" i="54"/>
  <c r="L87" i="54" s="1"/>
  <c r="O90" i="54" l="1"/>
  <c r="N90" i="54"/>
  <c r="M90" i="54"/>
  <c r="L90" i="54"/>
  <c r="K90" i="54"/>
  <c r="C110" i="54"/>
  <c r="C85" i="54"/>
  <c r="P85" i="54" s="1"/>
  <c r="D100" i="54"/>
  <c r="C86" i="54"/>
  <c r="C87" i="54" s="1"/>
  <c r="D102" i="54" l="1"/>
  <c r="D101" i="54"/>
  <c r="P86" i="54"/>
  <c r="F100" i="54"/>
  <c r="E100" i="54"/>
  <c r="D111" i="54"/>
  <c r="D99" i="54" l="1"/>
  <c r="C105" i="35" s="1"/>
  <c r="D105" i="54"/>
  <c r="C93" i="35" s="1"/>
  <c r="C97" i="35" s="1"/>
  <c r="C104" i="54"/>
  <c r="P88" i="54"/>
  <c r="C100" i="54"/>
  <c r="F102" i="54"/>
  <c r="P87" i="54"/>
  <c r="P89" i="54"/>
  <c r="F101" i="54"/>
  <c r="F105" i="54" s="1"/>
  <c r="E93" i="35" s="1"/>
  <c r="E97" i="35" s="1"/>
  <c r="E102" i="54"/>
  <c r="E101" i="54"/>
  <c r="E105" i="54" s="1"/>
  <c r="D93" i="35" s="1"/>
  <c r="C103" i="54"/>
  <c r="C105" i="54" l="1"/>
  <c r="C102" i="54"/>
  <c r="D97" i="35"/>
  <c r="E99" i="54"/>
  <c r="D105" i="35" s="1"/>
  <c r="D106" i="35" s="1"/>
  <c r="D107" i="35" s="1"/>
  <c r="C101" i="54"/>
  <c r="F99" i="54"/>
  <c r="E105" i="35" s="1"/>
  <c r="B93" i="35"/>
  <c r="C106" i="35"/>
  <c r="C107" i="35" s="1"/>
  <c r="C108" i="35" s="1"/>
  <c r="D108" i="35" l="1"/>
  <c r="D133" i="35" s="1"/>
  <c r="B105" i="35"/>
  <c r="B106" i="35" s="1"/>
  <c r="B107" i="35" s="1"/>
  <c r="C110" i="35"/>
  <c r="C112" i="35" s="1"/>
  <c r="D111" i="35" s="1"/>
  <c r="D110" i="35"/>
  <c r="B94" i="35"/>
  <c r="B97" i="35" s="1"/>
  <c r="B108" i="35" s="1"/>
  <c r="E106" i="35"/>
  <c r="E107" i="35" s="1"/>
  <c r="C99" i="54"/>
  <c r="E108" i="35" l="1"/>
  <c r="D112" i="35"/>
  <c r="E111" i="35" s="1"/>
  <c r="C113" i="35"/>
  <c r="E110" i="35" l="1"/>
  <c r="E112" i="35" s="1"/>
  <c r="F111" i="35" s="1"/>
  <c r="E133" i="35"/>
  <c r="D113" i="35"/>
  <c r="B135" i="35" l="1" a="1"/>
  <c r="B135" i="35" s="1"/>
  <c r="B134" i="35" a="1"/>
  <c r="B134" i="35" s="1"/>
  <c r="E113" i="35"/>
  <c r="G138" i="35" l="1"/>
  <c r="E138" i="35"/>
  <c r="D138" i="35"/>
  <c r="I138" i="35"/>
  <c r="J138" i="35"/>
  <c r="L138" i="35"/>
  <c r="M138" i="35"/>
  <c r="H138" i="35"/>
  <c r="F138" i="35"/>
  <c r="K138" i="35"/>
  <c r="F86" i="35"/>
  <c r="G86" i="35" l="1"/>
  <c r="H86" i="35" l="1"/>
  <c r="I86" i="35" l="1"/>
  <c r="J86" i="35" l="1"/>
  <c r="K86" i="35" l="1"/>
  <c r="G69" i="35"/>
  <c r="K69" i="35"/>
  <c r="I69" i="35"/>
  <c r="J69" i="35"/>
  <c r="H69" i="35"/>
  <c r="H87" i="35" l="1"/>
  <c r="H110" i="35" s="1"/>
  <c r="G87" i="35"/>
  <c r="G110" i="35" s="1"/>
  <c r="J87" i="35"/>
  <c r="J110" i="35" s="1"/>
  <c r="I87" i="35"/>
  <c r="I110" i="35" s="1"/>
  <c r="K87" i="35"/>
  <c r="K110" i="35" s="1"/>
  <c r="L86" i="35"/>
  <c r="B80" i="35"/>
  <c r="B81" i="35"/>
  <c r="M86" i="35"/>
  <c r="F69" i="35"/>
  <c r="M69" i="35"/>
  <c r="L69" i="35"/>
  <c r="L87" i="35" l="1"/>
  <c r="L110" i="35" s="1"/>
  <c r="B54" i="35"/>
  <c r="M87" i="35"/>
  <c r="M110" i="35" s="1"/>
  <c r="B86" i="35"/>
  <c r="B69" i="35"/>
  <c r="F87" i="35"/>
  <c r="F110" i="35" s="1"/>
  <c r="F112" i="35" s="1"/>
  <c r="G111" i="35" s="1"/>
  <c r="G112" i="35" l="1"/>
  <c r="B87" i="35"/>
  <c r="B110" i="35" s="1"/>
  <c r="F113" i="35" l="1"/>
  <c r="H111" i="35" l="1"/>
  <c r="H112" i="35" s="1"/>
  <c r="G113" i="35"/>
  <c r="H113" i="35" l="1"/>
  <c r="I111" i="35"/>
  <c r="I112" i="35" s="1"/>
  <c r="I113" i="35" l="1"/>
  <c r="J111" i="35"/>
  <c r="J112" i="35" s="1"/>
  <c r="J113" i="35" l="1"/>
  <c r="K111" i="35"/>
  <c r="K112" i="35" s="1"/>
  <c r="L111" i="35" l="1"/>
  <c r="L112" i="35" s="1"/>
  <c r="K113" i="35"/>
  <c r="M111" i="35" l="1"/>
  <c r="M112" i="35" s="1"/>
  <c r="M113" i="35" s="1"/>
  <c r="L113" i="35"/>
  <c r="J42" i="35" l="1"/>
  <c r="I42" i="35"/>
  <c r="K42" i="35"/>
  <c r="G42" i="35"/>
  <c r="B36" i="35"/>
  <c r="F42" i="35"/>
  <c r="H42" i="35"/>
  <c r="M42" i="35"/>
  <c r="L42" i="35"/>
  <c r="J25" i="35"/>
  <c r="G25" i="35"/>
  <c r="H25" i="35"/>
  <c r="M25" i="35"/>
  <c r="I25" i="35"/>
  <c r="L25" i="35"/>
  <c r="K25" i="35"/>
  <c r="H121" i="35" l="1"/>
  <c r="M43" i="35"/>
  <c r="M119" i="35"/>
  <c r="G43" i="35"/>
  <c r="G119" i="35"/>
  <c r="J43" i="35"/>
  <c r="J119" i="35"/>
  <c r="G121" i="35"/>
  <c r="K121" i="35"/>
  <c r="I121" i="35"/>
  <c r="H119" i="35"/>
  <c r="H43" i="35"/>
  <c r="F25" i="35"/>
  <c r="B10" i="35"/>
  <c r="B37" i="35"/>
  <c r="B42" i="35"/>
  <c r="F121" i="35"/>
  <c r="K119" i="35"/>
  <c r="K43" i="35"/>
  <c r="L43" i="35"/>
  <c r="L119" i="35"/>
  <c r="L121" i="35"/>
  <c r="I119" i="35"/>
  <c r="I122" i="35" s="1"/>
  <c r="I43" i="35"/>
  <c r="M121" i="35"/>
  <c r="J121" i="35"/>
  <c r="H122" i="35" l="1"/>
  <c r="J122" i="35"/>
  <c r="K122" i="35"/>
  <c r="G122" i="35"/>
  <c r="L122" i="35"/>
  <c r="M122" i="35"/>
  <c r="F119" i="35"/>
  <c r="F122" i="35" s="1"/>
  <c r="F43" i="35"/>
  <c r="B43" i="35" s="1"/>
  <c r="B25" i="35"/>
  <c r="B121" i="35"/>
  <c r="B119" i="35" l="1"/>
  <c r="B122" i="35" s="1"/>
  <c r="B126" i="35"/>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<sst xmlns="http://schemas.openxmlformats.org/spreadsheetml/2006/main" count="566" uniqueCount="356">
  <si>
    <t xml:space="preserve"> Macheta privind analiza şi previziunea financiară </t>
  </si>
  <si>
    <t>Datele se introduc numai in celulele marcate cu gri;  datele se introduc in LEI.</t>
  </si>
  <si>
    <t>Macheta se va completa de către lider-ul de proiect si de fiecare partener</t>
  </si>
  <si>
    <t>Este recomandata utilizarea acestei machete.</t>
  </si>
  <si>
    <t>Restul datelor sunt fie predefinite, fie generate automat. A nu se modifica formulele de calcul - acestea sunt calculate automat in urma introducerii datelor de intrare</t>
  </si>
  <si>
    <t>Orizontul de timp pentru care sunt realizate previziunile financiare  este de 10 ani (implementare+operare)</t>
  </si>
  <si>
    <t>Modelul contine urmatoarele foi de calcul:</t>
  </si>
  <si>
    <t>Date de intrare:</t>
  </si>
  <si>
    <t>1 Bilant</t>
  </si>
  <si>
    <t xml:space="preserve"> ==&gt; se introduc datele din bilantul beneficiarului, pentru ultimele trei exercitii financiare incheiate</t>
  </si>
  <si>
    <t>2 Cont RP</t>
  </si>
  <si>
    <t xml:space="preserve"> ==&gt; se introduc datele din contul de rezultate patrimonial al beneficiarului, pentru ultimele trei exercitii financiare incheiate
si informatiile suplimentare solicitate</t>
  </si>
  <si>
    <t xml:space="preserve">Buget </t>
  </si>
  <si>
    <t xml:space="preserve"> ==&gt; se introduc datele aferente bugetului din cererea de finantare aferente solicitantului</t>
  </si>
  <si>
    <t xml:space="preserve">Analiza financiara (AF) </t>
  </si>
  <si>
    <t xml:space="preserve"> ==&gt; se introduc informatii aferente proiectiei veniturilor si cheltuielilor, pentru perioadele de  implementare si operare, pentru activitatea aferenta investitiei  (FARA si CU investitia realizata prin proiect)</t>
  </si>
  <si>
    <t>Rezultate:</t>
  </si>
  <si>
    <t>3 Analiza financiara - indicatori</t>
  </si>
  <si>
    <t xml:space="preserve"> ==&gt; sunt calculati si grupati indicatori de analiza financiara aferenti entitatii, pe baza datelor introduse din situatiile financiare
Obs: calcule automate, interpretari inserate</t>
  </si>
  <si>
    <t xml:space="preserve"> ==&gt; sunt preluate marimile previzionate ale veniturilor si cheltuielilor operationale, pentru perioadele de implementare si operare, considerand situatia intreprinderii FARA si CU proiectul de investitii</t>
  </si>
  <si>
    <t xml:space="preserve"> ==&gt; se determina rentabilitatea investitiei pentru IMM</t>
  </si>
  <si>
    <t xml:space="preserve"> ==&gt; se determina valoarea actualizata neta economica </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</si>
  <si>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</si>
  <si>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</si>
  <si>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</si>
  <si>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</si>
  <si>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</si>
  <si>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</si>
  <si>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CHELTUIELI RESURSE UMANE</t>
  </si>
  <si>
    <t>Cheltuieli salariale pentru cercetare industrială, aferente personalul implicat in implementarea proiectului (în derularea activităților, altele decât management de proiect)_x000D_</t>
  </si>
  <si>
    <t>N/A</t>
  </si>
  <si>
    <t>ECHIPAMENTE / DOTARI / ACTIVE CORPORALE</t>
  </si>
  <si>
    <t>Cheltuieli pentru achiziţia de active fixe corporale (altele decât terenuri și imobile), pentru cercetare industriala</t>
  </si>
  <si>
    <t xml:space="preserve">Cheltuieli cu amortizarea pentru cercetare industriala (costurile instrumentelor și ale echipamentelor)
</t>
  </si>
  <si>
    <t>Cheltuieli pentru achiziţia de substanţe, materiale, plante, animale de laborator, consumabile, obiecte de inventar şi alte produse similare necesare desfăşurării activităţilor de cercetare industriala</t>
  </si>
  <si>
    <t>CHELTUIELI CU ACTIVE NECORPORALE</t>
  </si>
  <si>
    <t>Cheltuieli pentru achiziţia de active necorporale pentru cercetare industrială</t>
  </si>
  <si>
    <t>SERVICII</t>
  </si>
  <si>
    <t>Cheltuieli pentru servicii de consultanță și echivalente folosite exclusiv pentru activitățile de cercetare industriala</t>
  </si>
  <si>
    <t>Cheltuieli salariale pentru dezvoltare experimentală, aferente personalul implicat in implementarea proiectului (în derularea activităților, altele decât management de proiect)_x000D_</t>
  </si>
  <si>
    <t>Cheltuieli pentru achiziţia de active fixe corporale (altele decât terenuri și imobile), pentru dezvoltare experimentală</t>
  </si>
  <si>
    <t>Cheltuieli cu amortizarea pentru dezvoltare experimentală (costurile instrumentelor și ale echipamentelor)</t>
  </si>
  <si>
    <t>Cheltuieli pentru achiziţia de substanţe, materiale, plante, animale de laborator, consumabile, obiecte de inventar şi alte produse similare necesare desfăşurării activităţilor de dezvoltare experimentală</t>
  </si>
  <si>
    <t>Cheltuieli pentru achiziţia de active necorporale  pentru dezvoltare experimentală</t>
  </si>
  <si>
    <t>Cheltuieli pentru servicii consultanță și echivalente folosite exclusiv pentru activitățile de dezvoltare experimentala</t>
  </si>
  <si>
    <t>Cheltuieli pentru detașarea de personal cu înaltă calificare de la un organism de cercetare și de difuzare a cunoștințelor sau de la o întreprindere mare</t>
  </si>
  <si>
    <t>Costurile pentru serviciile de consultanță în domeniul inovării</t>
  </si>
  <si>
    <t>Costurile pentru serviciile de consultanță în domeniul inovării și pentru serviciile de sprijinire a inovării</t>
  </si>
  <si>
    <t>Alte cheltuieli cu servicii</t>
  </si>
  <si>
    <t>Cheltuieli aferente unor activități de transfer de abilități/competențe/cunoștințe de cercetare-dezvoltare</t>
  </si>
  <si>
    <t xml:space="preserve">Cheltuieli de amortizare pentru clădiri şi spaţii, în măsura şi pe durata utilizării acestor clădiri şi spaţii pentru activitatea de inovare de proces și organizațională </t>
  </si>
  <si>
    <t>Cheltuieli cu achizitia de active fixe corporale (altele decat terenuri si imobile), obiecte de inventar, materiale consumabile e</t>
  </si>
  <si>
    <t xml:space="preserve">  CHELTUIELI CU ACTIVE NECORPORALE</t>
  </si>
  <si>
    <t xml:space="preserve"> 4.6 Active necorporale</t>
  </si>
  <si>
    <t>5.4 Cheltuieli pentru informare şi publicitate</t>
  </si>
  <si>
    <t>ALTE CHELTUIELI</t>
  </si>
  <si>
    <t>Materiale de informare si promovare</t>
  </si>
  <si>
    <t xml:space="preserve">Cheltuieli salariale cu echipa de management proiect - pentru personalul angajat al solicitantului 
</t>
  </si>
  <si>
    <t>CHELTUIELI CU DEPLASAREA</t>
  </si>
  <si>
    <t>Cheltuieli cu deplasarea_x000D_</t>
  </si>
  <si>
    <t>Cheltuieli pentru consultanta</t>
  </si>
  <si>
    <t>CHELTUIELI SUB FORMA DE RATE FORFETARE</t>
  </si>
  <si>
    <t>Cheltuieli indirecte conform art. 54 lit.a RDC 1060/2023</t>
  </si>
  <si>
    <r>
      <rPr>
        <b/>
        <sz val="16"/>
        <rFont val="Wingdings"/>
        <charset val="2"/>
      </rPr>
      <t xml:space="preserve">þ </t>
    </r>
    <r>
      <rPr>
        <b/>
        <sz val="16"/>
        <rFont val="Times New Roman"/>
        <family val="1"/>
      </rPr>
      <t>Costuri investitionale si acoperirea (finantarea) acestora</t>
    </r>
  </si>
  <si>
    <t>Beneficiarul va realiza proiectia financiara privind implementarea investitiei  pe numarul de ani pt care gandeste proiectul, nu este obligatorie completarea pentru toti anii</t>
  </si>
  <si>
    <t>CHELTUIELI INVESTITIONALE TOTALE</t>
  </si>
  <si>
    <t>(ron)</t>
  </si>
  <si>
    <t xml:space="preserve">total </t>
  </si>
  <si>
    <t>Cheltuieli eligibile</t>
  </si>
  <si>
    <t>Total eligibil</t>
  </si>
  <si>
    <t>Cheltuieli neeligibile</t>
  </si>
  <si>
    <t>Total neeligibil</t>
  </si>
  <si>
    <t>Implementare</t>
  </si>
  <si>
    <t>Denumire</t>
  </si>
  <si>
    <t>buget</t>
  </si>
  <si>
    <t>Cheltuieli eligibile, fără TVA</t>
  </si>
  <si>
    <t>Cheltuieli neeligibile, fără TVA</t>
  </si>
  <si>
    <t>an 1</t>
  </si>
  <si>
    <t>an 2</t>
  </si>
  <si>
    <t>an 3</t>
  </si>
  <si>
    <t>an 4</t>
  </si>
  <si>
    <t>an 5</t>
  </si>
  <si>
    <t>Categorie MySmis</t>
  </si>
  <si>
    <t>Subcategorie MySmis</t>
  </si>
  <si>
    <t>CAPITOL 1 Cheltuieli pentru activitati de cercetare industrială</t>
  </si>
  <si>
    <t>1</t>
  </si>
  <si>
    <t>Cheltuieli efectuate pentru cercetare industrială</t>
  </si>
  <si>
    <t>1.1</t>
  </si>
  <si>
    <t>Cheltuieli salariale pentru cercetare industrială, aferente personalul implicat in implementarea proiectului (în derularea activităților, altele decât management de proiect)</t>
  </si>
  <si>
    <t>1.2</t>
  </si>
  <si>
    <t>Cheltuieli cu deplasarea pentru cercetători, tehnicieni și personal auxiliar în măsura în care aceștia sunt implicați în activitățile de cercetare industrială)</t>
  </si>
  <si>
    <t>1.3</t>
  </si>
  <si>
    <t>1.4</t>
  </si>
  <si>
    <t>Cheltuieli cu amortizarea pentru cercetare industriala (costurile instrumentelor și ale echipamentelor)</t>
  </si>
  <si>
    <t>1.5</t>
  </si>
  <si>
    <t>1.6</t>
  </si>
  <si>
    <t>Cheltuieli pentru achiziția de active necorporale pentru cercetare industrială</t>
  </si>
  <si>
    <t>1.7</t>
  </si>
  <si>
    <t>TOTAL CAPITOL 1</t>
  </si>
  <si>
    <t>CAPITOL 2 Cheltuieli pentru activitati de dezvoltare experimentală</t>
  </si>
  <si>
    <t>2</t>
  </si>
  <si>
    <t>Cheltuieli efectuate pentru dezvoltarea experimentala</t>
  </si>
  <si>
    <t>2.1</t>
  </si>
  <si>
    <t>Cheltuieli salariale pentru dezvoltare experimentală, aferente personalul implicat in implementarea proiectului (în derularea activităților, altele decât management de proiect)</t>
  </si>
  <si>
    <t>2.2</t>
  </si>
  <si>
    <t>Cheltuieli cu deplasarea pentru cercetători, tehnicieni și personal auxiliar în măsura în care aceștia sunt implicați în activitățile de dezvoltare experimentală)</t>
  </si>
  <si>
    <t>2.3</t>
  </si>
  <si>
    <t>2.4</t>
  </si>
  <si>
    <t>2.5</t>
  </si>
  <si>
    <t>2.6</t>
  </si>
  <si>
    <t>Cheltuieli pentru achiziția de active necorporale pentru dezvoltare experimentală</t>
  </si>
  <si>
    <t>2.7</t>
  </si>
  <si>
    <t>Cheltuieli pentru servicii de consultanță și echivalente folosite exclusiv pentru activitățile de dezvoltare experimentală</t>
  </si>
  <si>
    <t>TOTAL CAPITOL 2</t>
  </si>
  <si>
    <t>3</t>
  </si>
  <si>
    <t>Cheltuieli pentru activități de inovare de produs</t>
  </si>
  <si>
    <t>3.1</t>
  </si>
  <si>
    <t xml:space="preserve">Cheltuieli pentru detașarea de personal cu înaltă calificare </t>
  </si>
  <si>
    <t>3.2</t>
  </si>
  <si>
    <t>3.3</t>
  </si>
  <si>
    <t>Cheltuieli pentru servicii de sprijinire a inovării</t>
  </si>
  <si>
    <t>3.4</t>
  </si>
  <si>
    <t xml:space="preserve">Cheltuieli pentru obținerea, validarea si protejarea brevetelor si a altor active necorporale </t>
  </si>
  <si>
    <t>TOTAL CAPITOL 3</t>
  </si>
  <si>
    <t>4</t>
  </si>
  <si>
    <t>Cheltuieli pentru inovare de proces și organizațională</t>
  </si>
  <si>
    <t>4.1</t>
  </si>
  <si>
    <t>Cheltuieli salariale pentru inovare de proces și organizațională, aferente personalul implicat în implementarea proiectului (în derularea activităților, altele decât management de proiect)</t>
  </si>
  <si>
    <t>4.2</t>
  </si>
  <si>
    <t xml:space="preserve">Cheltuieli pentru obtinerea, validarea si protejarea brevetelor si a altor active necorporale </t>
  </si>
  <si>
    <t>4.3</t>
  </si>
  <si>
    <t>Cheltuieli cu achiziția de active fixe corporale (altele decât terenuri si imobile), obiecte de inventar, materiale consumabile</t>
  </si>
  <si>
    <t>TOTAL CAPITOL 4</t>
  </si>
  <si>
    <t>5</t>
  </si>
  <si>
    <t>Cheltuielile eligibile pentru investiții inițiale pentru introducerea în producție</t>
  </si>
  <si>
    <t>5.1</t>
  </si>
  <si>
    <t>Cheltuieli cu achizitia de active fixe corporale</t>
  </si>
  <si>
    <t>5.2</t>
  </si>
  <si>
    <t>Cheltuieli cu achiziția de imobile deja construite destinate găzduirii echipamentelor de producție în scopul introducerii în producție a rezultatelor CDI (linii pilot)</t>
  </si>
  <si>
    <t xml:space="preserve">Cheltuieli cu achiziția imobilelor deja construite </t>
  </si>
  <si>
    <t>5.3</t>
  </si>
  <si>
    <t>Cheltuieli pentru obţinerea şi amenajarea terenului</t>
  </si>
  <si>
    <t>LUCRARI</t>
  </si>
  <si>
    <t>Cheltuieli pentru asigurarea utilităţilor necesare obiectivului de investiţii</t>
  </si>
  <si>
    <t>Cheltuieli pentru investiţia de bază</t>
  </si>
  <si>
    <t>Cheltuieli pentru probe tehnologice şi teste</t>
  </si>
  <si>
    <t>Alte cheltuieli</t>
  </si>
  <si>
    <t>Cheltuieli cu achizitia de active fixe necorporale</t>
  </si>
  <si>
    <t>TOTAL CAPITOL 5</t>
  </si>
  <si>
    <t>Cheltuieli de informare și publicitate pentru proiect, care rezultă din obligațiile beneficiarului</t>
  </si>
  <si>
    <t>Cheltuieli cu materiale de informare si promovare</t>
  </si>
  <si>
    <t>TOTAL CAPITOL 6</t>
  </si>
  <si>
    <t>7.1</t>
  </si>
  <si>
    <t>Cheltuieli salariale pentru managementul de proiect</t>
  </si>
  <si>
    <t>Cheltuieli salariale</t>
  </si>
  <si>
    <t>7.2</t>
  </si>
  <si>
    <t>Cheltuieli cu deplasarea pentru management de proiect</t>
  </si>
  <si>
    <t>7.3</t>
  </si>
  <si>
    <t>7.4</t>
  </si>
  <si>
    <t>Cheltuieli cu servicii de management proiect (servicii pt elaborarea cererii de finanțare, management de proiect, proiectare sau asistență tehnică, studii si expertize necesare proiectului, inclusiv cheltuielile cu raportul emis de expertul extern)</t>
  </si>
  <si>
    <t>Cheltuieli cu servicii</t>
  </si>
  <si>
    <t>7.5</t>
  </si>
  <si>
    <t xml:space="preserve">Cheltuieli pentru auditare </t>
  </si>
  <si>
    <t>Cheltuielile cu activitatea de audit financiar extern</t>
  </si>
  <si>
    <t>7.6</t>
  </si>
  <si>
    <t>Cheltuieli cu taxe/ abonamente/ cotizații/ acorduri/ autorizații necesare pentru implementarea proiectului</t>
  </si>
  <si>
    <t>TOTAL CAPITOL 7</t>
  </si>
  <si>
    <t>8.1</t>
  </si>
  <si>
    <t xml:space="preserve">Cheltuieli generale de administrație </t>
  </si>
  <si>
    <t>TOTAL GENERAL</t>
  </si>
  <si>
    <t>TOTAL CHELTUIELI ELIGIBILE</t>
  </si>
  <si>
    <t>TOTAL CHELTUIELI NE-ELIGIBILE</t>
  </si>
  <si>
    <t>% cheltuieli eligibile</t>
  </si>
  <si>
    <t>SURSE DE FINANTARE A PROIECTULUI</t>
  </si>
  <si>
    <t>an</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</si>
  <si>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</si>
  <si>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</si>
  <si>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</si>
  <si>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</si>
  <si>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</si>
  <si>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</si>
  <si>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</si>
  <si>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</si>
  <si>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</si>
  <si>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</si>
  <si>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</si>
  <si>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</si>
  <si>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Conditie din OUG 23/2023, articolul 2, aliniatul 3.</t>
  </si>
  <si>
    <t>Valoare activitate de baza</t>
  </si>
  <si>
    <t>Valoarea activitate conexe</t>
  </si>
  <si>
    <t>Conditie respectata?</t>
  </si>
  <si>
    <t>Analiza financiara - venituri si cheltuieli din activitatea corespunzătoare proiectului de investiții</t>
  </si>
  <si>
    <r>
      <t>PROIECTII FINANCIARE</t>
    </r>
    <r>
      <rPr>
        <b/>
        <sz val="14"/>
        <color theme="1"/>
        <rFont val="Times New Roman"/>
        <family val="1"/>
      </rPr>
      <t xml:space="preserve"> FARA INVESTITIE</t>
    </r>
  </si>
  <si>
    <t>FUNDAMENTAREA VENITURILOR SI CHELTUIELILOR GENERATE DE ACTIVITATEA CORESPUNZATOARE PROIECTULUI FARA INVESTITIE</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</si>
  <si>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</si>
  <si>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</si>
  <si>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</si>
  <si>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</si>
  <si>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</si>
  <si>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</si>
  <si>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inchiriere de spatii </t>
  </si>
  <si>
    <t>Completati tipul de venit din activitatea operationala a infrastructurii, daca este cazul</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</si>
  <si>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</si>
  <si>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</si>
  <si>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</si>
  <si>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</si>
  <si>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</si>
  <si>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</si>
  <si>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</si>
  <si>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</si>
  <si>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</si>
  <si>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</si>
  <si>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</si>
  <si>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</si>
  <si>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</si>
  <si>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</si>
  <si>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t>
  </si>
  <si>
    <t>Cheltuieli cu energia electrica</t>
  </si>
  <si>
    <t>Cheltuieli cu apa</t>
  </si>
  <si>
    <t>Alte cheltuieli din afara (cu utilitati)</t>
  </si>
  <si>
    <t>Cheltuieli cu personalul angajat</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</si>
  <si>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</si>
  <si>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</si>
  <si>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</si>
  <si>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</si>
  <si>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</si>
  <si>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</si>
  <si>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</si>
  <si>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Total cheltuieli operationale</t>
  </si>
  <si>
    <t>Flux de numerar operational</t>
  </si>
  <si>
    <r>
      <t xml:space="preserve">PROIECTII FINANCIARE </t>
    </r>
    <r>
      <rPr>
        <b/>
        <sz val="14"/>
        <color theme="1"/>
        <rFont val="Times New Roman"/>
        <family val="1"/>
      </rPr>
      <t>CU INVESTITIE</t>
    </r>
  </si>
  <si>
    <t>FUNDAMENTAREA VENITURILOR SI CHELTUIELILOR GENERATE DE PROIECT</t>
  </si>
  <si>
    <t>Operare</t>
  </si>
  <si>
    <t>Venituri, Cheltuieli aferente activitatii corespunzatoare proiectului de investitie CU investitie / an</t>
  </si>
  <si>
    <t>Venituri din vanzari produse</t>
  </si>
  <si>
    <t>Venituri din inchiriere de spatii</t>
  </si>
  <si>
    <t>Venituri din productia realizata pentru scopuri proprii si capitalizata</t>
  </si>
  <si>
    <t xml:space="preserve">Venituri din subventii de exploatare </t>
  </si>
  <si>
    <t>Venituri din alte activitati</t>
  </si>
  <si>
    <t>Alte venituri din exploatare</t>
  </si>
  <si>
    <t>Alte venituri obtinute prin valorificarea activitatii</t>
  </si>
  <si>
    <t>FLUXURI DE NUMERAR DIN ACTIVITATILE DE INVESTITIE SI FINANTARE</t>
  </si>
  <si>
    <t>INCASARI DIN ACTIVITATEA DE FINANTARE</t>
  </si>
  <si>
    <t>Surse proprii</t>
  </si>
  <si>
    <t>Contributie publica (veniturile nete actualizate, pentru proiecte generatoare de venit)</t>
  </si>
  <si>
    <t>Imprumuturi bancare (surse imprumutate)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</si>
  <si>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</si>
  <si>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</si>
  <si>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</si>
  <si>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</si>
  <si>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</si>
  <si>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</si>
  <si>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</si>
  <si>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</si>
  <si>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</si>
  <si>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</si>
  <si>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</si>
  <si>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</si>
  <si>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</si>
  <si>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</si>
  <si>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Sustenabilitatea proiectului</t>
  </si>
  <si>
    <t xml:space="preserve">PROIECTII FINANCIARE INCREMENTALE </t>
  </si>
  <si>
    <t>Venituri din operare incrementale</t>
  </si>
  <si>
    <t>Valoarea reziduala</t>
  </si>
  <si>
    <t>Cheltuieli din operare incrementale</t>
  </si>
  <si>
    <t>FLUX DE NUMERAR NET DIN ACTIVITATEA DE OPERARE</t>
  </si>
  <si>
    <t>Calcul Rentabilitatea Investitiei</t>
  </si>
  <si>
    <t>Valoarea totala a proiectului fara TVA</t>
  </si>
  <si>
    <t>Profitul incremental (aferent investiției)</t>
  </si>
  <si>
    <t xml:space="preserve">Rentabilitatea investitiei </t>
  </si>
  <si>
    <t>Activ</t>
  </si>
  <si>
    <t>Valoare de inventar (lei)</t>
  </si>
  <si>
    <t>Pondere (%)</t>
  </si>
  <si>
    <t>Durata de viata (ani)</t>
  </si>
  <si>
    <t>Durata de viata medie (ani)</t>
  </si>
  <si>
    <t>Laptop pentru procesare inteligență artificială și machine learning tip 1</t>
  </si>
  <si>
    <t>Monitoare tip 1</t>
  </si>
  <si>
    <t>Laptopuri pentru management proiect tip 1</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</si>
  <si>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</si>
  <si>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</si>
  <si>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</si>
  <si>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</si>
  <si>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</si>
  <si>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</si>
  <si>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</si>
  <si>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</si>
  <si>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</si>
  <si>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</si>
  <si>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</si>
  <si>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</si>
  <si>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</si>
  <si>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</si>
  <si>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</si>
  <si>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</si>
  <si>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</si>
  <si>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</si>
  <si>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</si>
  <si>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</si>
  <si>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</si>
  <si>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</si>
  <si>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</si>
  <si>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</si>
  <si>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</si>
  <si>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</si>
  <si>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</si>
  <si>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Valoarea reziduala se va calcula prin actualizarea fluxurilor nete de numerar pentru durata de viata ramasa, adica diferenta intre durata de viata medie a activelor achizitionate prin proiect si perioada de referinta a proiectului.</t>
  </si>
  <si>
    <t>CAPITOL 3 Cheltuieli pentru activități de modernizare/extindere/consolidare a infrastructurilor de cercetare existente</t>
  </si>
  <si>
    <t>3.5</t>
  </si>
  <si>
    <t>3.6</t>
  </si>
  <si>
    <t>3.7</t>
  </si>
  <si>
    <t>Cheltuieli efectuate pentru activități de modernizare/extindere/consolidare a infrastructurilor de cercetare existente</t>
  </si>
  <si>
    <t>CAPITOL 4 Cheltuieli pentru activități de inovare de produs</t>
  </si>
  <si>
    <t>CAPITOL 5 Cheltuieli pentru activități de inovare de proces și organizațională</t>
  </si>
  <si>
    <t>TOTAL CAPITOL 8</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</si>
  <si>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</si>
  <si>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Rata Interna de Rentabilitate [RIR]</t>
  </si>
  <si>
    <t>Valoarea Actualizata Neta [VAN}</t>
  </si>
  <si>
    <t>valoarea pozitiva maxima din interval</t>
  </si>
  <si>
    <t>prima valoare pozitivă din interval</t>
  </si>
  <si>
    <t>valoarea corespunzătoare anului selectat</t>
  </si>
  <si>
    <t>Anul selectat</t>
  </si>
  <si>
    <t>CAPITOLUL 6 Cheltuieli pentru investiții inițiale pentru introducerea în producție [investiţia de bază]</t>
  </si>
  <si>
    <t>CAPITOLUL 7 Cheltuieli pentru activități de formare</t>
  </si>
  <si>
    <t>CAPITOLUL 8 Cheltuieli de informare și publicitate</t>
  </si>
  <si>
    <t xml:space="preserve">CAPITOL 9 Cheltuieli pentru activități de management si audit de proiect </t>
  </si>
  <si>
    <t>TOTAL CAPITOL 9</t>
  </si>
  <si>
    <t>CAPITOL 10 Cheltuieli generale de administrație (dacă este cazul)</t>
  </si>
  <si>
    <t> TOTAL CAPITOL 10</t>
  </si>
  <si>
    <t>4.4</t>
  </si>
  <si>
    <t>6</t>
  </si>
  <si>
    <t>6.1</t>
  </si>
  <si>
    <t>6.2</t>
  </si>
  <si>
    <t>6.3</t>
  </si>
  <si>
    <t>6.4</t>
  </si>
  <si>
    <t>6.5</t>
  </si>
  <si>
    <t>6.6</t>
  </si>
  <si>
    <t>6.7</t>
  </si>
  <si>
    <t>6.8</t>
  </si>
  <si>
    <t>7</t>
  </si>
  <si>
    <t>7.7</t>
  </si>
  <si>
    <t>8</t>
  </si>
  <si>
    <t>8.2</t>
  </si>
  <si>
    <t>9</t>
  </si>
  <si>
    <t>9.1</t>
  </si>
  <si>
    <t>9.2</t>
  </si>
  <si>
    <t>9.3</t>
  </si>
  <si>
    <t>9.4</t>
  </si>
  <si>
    <t>9.5</t>
  </si>
  <si>
    <t>9.6</t>
  </si>
  <si>
    <t>10.1</t>
  </si>
  <si>
    <t>10</t>
  </si>
  <si>
    <t>TVA aferentă cheltuielilor neeligibile, și 
TVA recuperabilă aferentă cheltuielilor eligibile</t>
  </si>
  <si>
    <t>TVA nerecuperabilă, aferentă cheltuielilor eligibile</t>
  </si>
  <si>
    <t>Anexa 17</t>
  </si>
  <si>
    <t xml:space="preserve">Program: Program Sănătate - PoS 2021 - 2027
Prioritate: Prioritatea  9 
Apel: Sprijinirea proiectelor de dezvoltare a soluțiilor de cercetare cu aplicabilitate în domeniul medical în condiții STEP în sectorul biotehnologiilor, tehnologiilor digitale și inovației tehnologice profunde
</t>
  </si>
  <si>
    <t>Macheta 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</si>
</sst>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l_e_i_-;\-* #,##0.00\ _l_e_i_-;_-* &quot;-&quot;??\ _l_e_i_-;_-@_-"/>
    <numFmt numFmtId="165" formatCode="_(* #,##0.00_);_(* \(#,##0.00\);_(* &quot;-&quot;??_);_(@_)"/>
    <numFmt numFmtId="166" formatCode="#,##0.000"/>
    <numFmt numFmtId="167" formatCode="0.0"/>
    <numFmt numFmtId="168" formatCode="#,##0.000000"/>
  </numFmts>
  <fonts count="68"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2"/>
      <name val="Times New Roman"/>
      <family val="1"/>
    </font>
    <font>
      <b/>
      <sz val="10"/>
      <name val="Arial"/>
      <family val="2"/>
    </font>
    <font>
      <sz val="12"/>
      <color indexed="10"/>
      <name val="Times New Roman"/>
      <family val="1"/>
    </font>
    <font>
      <sz val="12"/>
      <name val="Times New Roman"/>
      <family val="1"/>
    </font>
    <font>
      <u/>
      <sz val="11"/>
      <color theme="10"/>
      <name val="Calibri"/>
      <family val="2"/>
    </font>
    <font>
      <u/>
      <sz val="12"/>
      <color theme="10"/>
      <name val="Times New Roman"/>
      <family val="1"/>
    </font>
    <font>
      <b/>
      <sz val="12"/>
      <name val="Times New Roman"/>
      <family val="1"/>
      <charset val="238"/>
    </font>
    <font>
      <b/>
      <sz val="16"/>
      <name val="Times New Roman"/>
      <family val="1"/>
    </font>
    <font>
      <b/>
      <sz val="16"/>
      <name val="Wingdings"/>
      <charset val="2"/>
    </font>
    <font>
      <i/>
      <sz val="10"/>
      <name val="Times New Roman"/>
      <family val="1"/>
    </font>
    <font>
      <b/>
      <i/>
      <sz val="10"/>
      <name val="Times New Roman"/>
      <family val="1"/>
    </font>
    <font>
      <sz val="10"/>
      <name val="Times New Roman"/>
      <family val="1"/>
    </font>
    <font>
      <b/>
      <i/>
      <sz val="16"/>
      <name val="Times New Roman"/>
      <family val="1"/>
    </font>
    <font>
      <sz val="10"/>
      <color theme="1"/>
      <name val="Times New Roman"/>
      <family val="1"/>
    </font>
    <font>
      <b/>
      <i/>
      <sz val="12"/>
      <color rgb="FFFF0000"/>
      <name val="Times New Roman"/>
      <family val="1"/>
    </font>
    <font>
      <b/>
      <i/>
      <sz val="10"/>
      <color rgb="FFFF0000"/>
      <name val="Times New Roman"/>
      <family val="1"/>
    </font>
    <font>
      <sz val="10"/>
      <color rgb="FFFF0000"/>
      <name val="Times New Roman"/>
      <family val="1"/>
    </font>
    <font>
      <b/>
      <sz val="10"/>
      <name val="Times New Roman"/>
      <family val="1"/>
    </font>
    <font>
      <sz val="10"/>
      <color theme="1"/>
      <name val="Trebuchet MS"/>
      <family val="2"/>
    </font>
    <font>
      <b/>
      <sz val="10"/>
      <color theme="1"/>
      <name val="Trebuchet MS"/>
      <family val="2"/>
    </font>
    <font>
      <b/>
      <sz val="10"/>
      <color theme="1"/>
      <name val="Times New Roman"/>
      <family val="1"/>
    </font>
    <font>
      <sz val="9"/>
      <color theme="1"/>
      <name val="Times New Roman"/>
      <family val="1"/>
    </font>
    <font>
      <b/>
      <sz val="9"/>
      <color theme="1"/>
      <name val="Times New Roman"/>
      <family val="1"/>
    </font>
    <font>
      <sz val="9"/>
      <color theme="1"/>
      <name val="Times New Roman"/>
      <family val="1"/>
      <charset val="238"/>
    </font>
    <font>
      <b/>
      <sz val="11"/>
      <color theme="1"/>
      <name val="Times New Roman"/>
      <family val="1"/>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b/>
      <sz val="12"/>
      <color theme="1"/>
      <name val="Times New Roman"/>
      <family val="1"/>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6"/>
      <color rgb="FF1F497D"/>
      <name val="Times New Roman"/>
      <family val="1"/>
    </font>
    <font>
      <sz val="8"/>
      <name val="Times New Roman"/>
      <family val="1"/>
    </font>
    <font>
      <b/>
      <sz val="14"/>
      <color theme="1"/>
      <name val="Times New Roman"/>
      <family val="1"/>
    </font>
    <font>
      <b/>
      <i/>
      <sz val="10"/>
      <color rgb="FF0070C0"/>
      <name val="Times New Roman"/>
      <family val="1"/>
    </font>
    <font>
      <sz val="10"/>
      <name val="Times New Roman"/>
      <family val="1"/>
      <charset val="238"/>
    </font>
    <font>
      <b/>
      <sz val="12"/>
      <color theme="1"/>
      <name val="Trebuchet MS"/>
      <family val="2"/>
    </font>
    <font>
      <b/>
      <sz val="8"/>
      <name val="Times New Roman"/>
      <family val="1"/>
    </font>
    <font>
      <b/>
      <sz val="16"/>
      <color theme="1"/>
      <name val="Times New Roman"/>
      <family val="1"/>
    </font>
    <font>
      <b/>
      <i/>
      <sz val="16"/>
      <color theme="1"/>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Calibri"/>
      <family val="2"/>
      <scheme val="minor"/>
    </font>
    <font>
      <b/>
      <sz val="7"/>
      <name val="Calibri"/>
      <family val="2"/>
      <scheme val="minor"/>
    </font>
    <font>
      <sz val="10"/>
      <name val="Calibri"/>
      <family val="2"/>
      <charset val="238"/>
    </font>
    <font>
      <sz val="11"/>
      <color indexed="8"/>
      <name val="Calibri"/>
      <family val="2"/>
    </font>
    <font>
      <sz val="9"/>
      <name val="Calibri"/>
      <family val="2"/>
      <scheme val="minor"/>
    </font>
    <font>
      <sz val="10"/>
      <name val="Arial"/>
      <family val="2"/>
      <charset val="1"/>
    </font>
    <font>
      <b/>
      <sz val="10"/>
      <name val="Arial"/>
      <family val="2"/>
      <charset val="1"/>
    </font>
    <font>
      <sz val="7.5"/>
      <name val="Calibri"/>
      <family val="2"/>
      <scheme val="minor"/>
    </font>
    <font>
      <b/>
      <sz val="7.5"/>
      <name val="Calibri"/>
      <family val="2"/>
      <scheme val="minor"/>
    </font>
    <font>
      <b/>
      <sz val="9"/>
      <color indexed="8"/>
      <name val="Calibri"/>
      <family val="2"/>
      <scheme val="minor"/>
    </font>
    <font>
      <b/>
      <i/>
      <sz val="9"/>
      <color theme="10"/>
      <name val="Calibri"/>
      <family val="2"/>
      <scheme val="minor"/>
    </font>
    <font>
      <b/>
      <i/>
      <u/>
      <sz val="9"/>
      <color theme="10"/>
      <name val="Calibri"/>
      <family val="2"/>
      <scheme val="minor"/>
    </font>
    <font>
      <sz val="9"/>
      <color theme="10"/>
      <name val="Calibri"/>
      <family val="2"/>
      <scheme val="minor"/>
    </font>
    <font>
      <sz val="9"/>
      <name val="Calibri"/>
      <family val="2"/>
    </font>
    <font>
      <b/>
      <sz val="12"/>
      <color rgb="FF002060"/>
      <name val="Times New Roman"/>
      <family val="1"/>
    </font>
    <font>
      <sz val="8"/>
      <name val="Calibri"/>
      <family val="2"/>
      <charset val="238"/>
      <scheme val="minor"/>
    </font>
    <font>
      <b/>
      <i/>
      <sz val="9"/>
      <color theme="1"/>
      <name val="Times New Roman"/>
      <family val="1"/>
      <charset val="238"/>
    </font>
  </fonts>
  <fills count="11">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2"/>
        <bgColor indexed="64"/>
      </patternFill>
    </fill>
    <fill>
      <patternFill patternType="solid">
        <fgColor theme="5"/>
        <bgColor indexed="64"/>
      </patternFill>
    </fill>
    <fill>
      <patternFill patternType="solid">
        <fgColor theme="0" tint="-4.9989318521683403E-2"/>
        <bgColor indexed="64"/>
      </patternFill>
    </fill>
    <fill>
      <patternFill patternType="solid">
        <fgColor theme="9"/>
        <bgColor indexed="64"/>
      </patternFill>
    </fill>
    <fill>
      <patternFill patternType="solid">
        <fgColor theme="7" tint="0.79998168889431442"/>
        <bgColor indexed="64"/>
      </patternFill>
    </fill>
    <fill>
      <patternFill patternType="solid">
        <fgColor theme="8" tint="0.59999389629810485"/>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ashed">
        <color auto="1"/>
      </left>
      <right style="dashed">
        <color auto="1"/>
      </right>
      <top style="dashed">
        <color auto="1"/>
      </top>
      <bottom style="dashed">
        <color auto="1"/>
      </bottom>
      <diagonal/>
    </border>
    <border>
      <left style="hair">
        <color indexed="64"/>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style="hair">
        <color indexed="64"/>
      </left>
      <right/>
      <top style="thin">
        <color indexed="64"/>
      </top>
      <bottom/>
      <diagonal/>
    </border>
    <border>
      <left/>
      <right/>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auto="1"/>
      </left>
      <right/>
      <top/>
      <bottom/>
      <diagonal/>
    </border>
    <border>
      <left/>
      <right/>
      <top/>
      <bottom style="thin">
        <color indexed="64"/>
      </bottom>
      <diagonal/>
    </border>
    <border>
      <left style="thin">
        <color indexed="64"/>
      </left>
      <right/>
      <top/>
      <bottom style="thin">
        <color indexed="64"/>
      </bottom>
      <diagonal/>
    </border>
  </borders>
  <cellStyleXfs count="19">
    <xf numFmtId="0" fontId="0" fillId="0" borderId="0"/>
    <xf numFmtId="9" fontId="2" fillId="0" borderId="0" applyFont="0" applyFill="0" applyBorder="0" applyAlignment="0" applyProtection="0"/>
    <xf numFmtId="0" fontId="3" fillId="2" borderId="1" applyNumberFormat="0" applyAlignment="0" applyProtection="0"/>
    <xf numFmtId="0" fontId="4" fillId="3" borderId="2" applyNumberFormat="0" applyAlignment="0" applyProtection="0"/>
    <xf numFmtId="0" fontId="9" fillId="0" borderId="0" applyNumberFormat="0" applyFill="0" applyBorder="0" applyAlignment="0" applyProtection="0">
      <alignment vertical="top"/>
      <protection locked="0"/>
    </xf>
    <xf numFmtId="0" fontId="2" fillId="0" borderId="0"/>
    <xf numFmtId="165" fontId="2" fillId="0" borderId="0" applyFont="0" applyFill="0" applyBorder="0" applyAlignment="0" applyProtection="0"/>
    <xf numFmtId="0" fontId="53" fillId="0" borderId="0"/>
    <xf numFmtId="0" fontId="1" fillId="0" borderId="0"/>
    <xf numFmtId="9" fontId="54" fillId="0" borderId="0" applyFont="0" applyFill="0" applyBorder="0" applyAlignment="0" applyProtection="0"/>
    <xf numFmtId="0" fontId="1" fillId="0" borderId="0"/>
    <xf numFmtId="9" fontId="53" fillId="0" borderId="0" applyFont="0" applyFill="0" applyBorder="0" applyAlignment="0" applyProtection="0"/>
    <xf numFmtId="0" fontId="1" fillId="0" borderId="0"/>
    <xf numFmtId="0" fontId="56" fillId="0" borderId="0" applyBorder="0" applyProtection="0"/>
    <xf numFmtId="0" fontId="56" fillId="0" borderId="0" applyBorder="0" applyProtection="0"/>
    <xf numFmtId="0" fontId="56" fillId="0" borderId="0" applyBorder="0" applyProtection="0">
      <alignment horizontal="left"/>
    </xf>
    <xf numFmtId="0" fontId="56" fillId="0" borderId="0" applyBorder="0" applyProtection="0"/>
    <xf numFmtId="0" fontId="57" fillId="0" borderId="0" applyBorder="0" applyProtection="0">
      <alignment horizontal="left"/>
    </xf>
    <xf numFmtId="0" fontId="57" fillId="0" borderId="0" applyBorder="0" applyProtection="0"/>
  </cellStyleXfs>
  <cellXfs count="263">
    <xf numFmtId="0" fontId="0" fillId="0" borderId="0" xfId="0"/>
    <xf numFmtId="0" fontId="6" fillId="0" borderId="0" xfId="0" applyFont="1"/>
    <xf numFmtId="0" fontId="7" fillId="0" borderId="0" xfId="0" applyFont="1" applyAlignment="1">
      <alignment horizontal="left" vertical="distributed"/>
    </xf>
    <xf numFmtId="0" fontId="8" fillId="0" borderId="0" xfId="0" applyFont="1" applyAlignment="1">
      <alignment vertical="distributed"/>
    </xf>
    <xf numFmtId="0" fontId="5" fillId="0" borderId="0" xfId="0" applyFont="1" applyAlignment="1">
      <alignment horizontal="left" wrapText="1"/>
    </xf>
    <xf numFmtId="0" fontId="10" fillId="0" borderId="0" xfId="4" applyFont="1" applyAlignment="1" applyProtection="1">
      <alignment vertical="distributed"/>
    </xf>
    <xf numFmtId="0" fontId="11" fillId="0" borderId="0" xfId="0" applyFont="1" applyAlignment="1">
      <alignment vertical="distributed"/>
    </xf>
    <xf numFmtId="4" fontId="16" fillId="4" borderId="7" xfId="0" applyNumberFormat="1" applyFont="1" applyFill="1" applyBorder="1" applyAlignment="1">
      <alignment horizontal="center"/>
    </xf>
    <xf numFmtId="4" fontId="18" fillId="4" borderId="0" xfId="0" applyNumberFormat="1" applyFont="1" applyFill="1" applyAlignment="1">
      <alignment horizontal="center" vertical="center"/>
    </xf>
    <xf numFmtId="4" fontId="16" fillId="4" borderId="0" xfId="0" applyNumberFormat="1" applyFont="1" applyFill="1" applyAlignment="1">
      <alignment horizontal="center"/>
    </xf>
    <xf numFmtId="3" fontId="23" fillId="4" borderId="0" xfId="0" applyNumberFormat="1" applyFont="1" applyFill="1" applyAlignment="1">
      <alignment horizontal="center" vertical="center"/>
    </xf>
    <xf numFmtId="3" fontId="24" fillId="4" borderId="0" xfId="0" applyNumberFormat="1" applyFont="1" applyFill="1" applyAlignment="1">
      <alignment horizontal="center" vertical="center"/>
    </xf>
    <xf numFmtId="4" fontId="22" fillId="4" borderId="7" xfId="0" applyNumberFormat="1" applyFont="1" applyFill="1" applyBorder="1" applyAlignment="1">
      <alignment horizontal="center"/>
    </xf>
    <xf numFmtId="0" fontId="12" fillId="4" borderId="0" xfId="0" applyFont="1" applyFill="1" applyAlignment="1">
      <alignment horizontal="left"/>
    </xf>
    <xf numFmtId="4" fontId="15" fillId="4" borderId="0" xfId="0" applyNumberFormat="1" applyFont="1" applyFill="1" applyAlignment="1">
      <alignment horizontal="center"/>
    </xf>
    <xf numFmtId="4" fontId="16" fillId="4" borderId="0" xfId="0" applyNumberFormat="1" applyFont="1" applyFill="1"/>
    <xf numFmtId="0" fontId="0" fillId="4" borderId="0" xfId="0" applyFill="1"/>
    <xf numFmtId="0" fontId="17" fillId="4" borderId="0" xfId="0" applyFont="1" applyFill="1" applyAlignment="1">
      <alignment horizontal="left"/>
    </xf>
    <xf numFmtId="0" fontId="19" fillId="4" borderId="0" xfId="0" applyFont="1" applyFill="1" applyAlignment="1">
      <alignment horizontal="left" vertical="distributed"/>
    </xf>
    <xf numFmtId="4" fontId="20" fillId="4" borderId="0" xfId="0" applyNumberFormat="1" applyFont="1" applyFill="1" applyAlignment="1">
      <alignment horizontal="center" vertical="distributed"/>
    </xf>
    <xf numFmtId="4" fontId="21" fillId="4" borderId="0" xfId="0" applyNumberFormat="1" applyFont="1" applyFill="1" applyAlignment="1">
      <alignment horizontal="center" vertical="distributed"/>
    </xf>
    <xf numFmtId="0" fontId="17" fillId="4" borderId="12" xfId="0" applyFont="1" applyFill="1" applyBorder="1" applyAlignment="1">
      <alignment horizontal="left"/>
    </xf>
    <xf numFmtId="4" fontId="22" fillId="4" borderId="13" xfId="0" applyNumberFormat="1" applyFont="1" applyFill="1" applyBorder="1" applyAlignment="1">
      <alignment horizontal="center"/>
    </xf>
    <xf numFmtId="4" fontId="22" fillId="4" borderId="6" xfId="0" applyNumberFormat="1" applyFont="1" applyFill="1" applyBorder="1" applyAlignment="1">
      <alignment horizontal="center"/>
    </xf>
    <xf numFmtId="4" fontId="16" fillId="4" borderId="5" xfId="0" applyNumberFormat="1" applyFont="1" applyFill="1" applyBorder="1" applyAlignment="1">
      <alignment horizontal="center"/>
    </xf>
    <xf numFmtId="4" fontId="16" fillId="4" borderId="16" xfId="0" applyNumberFormat="1" applyFont="1" applyFill="1" applyBorder="1" applyAlignment="1">
      <alignment horizontal="center"/>
    </xf>
    <xf numFmtId="166" fontId="18" fillId="4" borderId="0" xfId="0" applyNumberFormat="1" applyFont="1" applyFill="1" applyAlignment="1">
      <alignment horizontal="center" vertical="center"/>
    </xf>
    <xf numFmtId="0" fontId="23" fillId="4" borderId="0" xfId="0" applyFont="1" applyFill="1" applyAlignment="1">
      <alignment horizontal="center" vertical="center"/>
    </xf>
    <xf numFmtId="4" fontId="24" fillId="4" borderId="0" xfId="0" applyNumberFormat="1" applyFont="1" applyFill="1" applyAlignment="1">
      <alignment horizontal="center" vertical="center"/>
    </xf>
    <xf numFmtId="3" fontId="31" fillId="4" borderId="0" xfId="0" applyNumberFormat="1" applyFont="1" applyFill="1" applyAlignment="1">
      <alignment horizontal="center" vertical="center"/>
    </xf>
    <xf numFmtId="4" fontId="31" fillId="4" borderId="0" xfId="0" applyNumberFormat="1" applyFont="1" applyFill="1" applyAlignment="1">
      <alignment horizontal="center" vertical="center"/>
    </xf>
    <xf numFmtId="0" fontId="32" fillId="4" borderId="0" xfId="0" applyFont="1" applyFill="1" applyAlignment="1">
      <alignment horizontal="left" vertical="center"/>
    </xf>
    <xf numFmtId="4" fontId="33" fillId="4" borderId="0" xfId="0" applyNumberFormat="1" applyFont="1" applyFill="1" applyAlignment="1">
      <alignment horizontal="center"/>
    </xf>
    <xf numFmtId="9" fontId="33" fillId="4" borderId="0" xfId="1" applyFont="1" applyFill="1" applyBorder="1" applyAlignment="1" applyProtection="1">
      <alignment horizontal="center"/>
    </xf>
    <xf numFmtId="0" fontId="26" fillId="4" borderId="0" xfId="0" applyFont="1" applyFill="1" applyAlignment="1">
      <alignment horizontal="left" vertical="center"/>
    </xf>
    <xf numFmtId="4" fontId="22" fillId="4" borderId="0" xfId="0" applyNumberFormat="1" applyFont="1" applyFill="1" applyAlignment="1">
      <alignment horizontal="center"/>
    </xf>
    <xf numFmtId="3" fontId="18" fillId="4" borderId="0" xfId="0" applyNumberFormat="1" applyFont="1" applyFill="1" applyAlignment="1">
      <alignment horizontal="center" vertical="center"/>
    </xf>
    <xf numFmtId="0" fontId="34" fillId="4" borderId="0" xfId="0" applyFont="1" applyFill="1" applyAlignment="1">
      <alignment horizontal="left" vertical="center"/>
    </xf>
    <xf numFmtId="4" fontId="25" fillId="4" borderId="0" xfId="0" applyNumberFormat="1" applyFont="1" applyFill="1" applyAlignment="1">
      <alignment horizontal="center" vertical="center"/>
    </xf>
    <xf numFmtId="3" fontId="22" fillId="4" borderId="0" xfId="0" applyNumberFormat="1" applyFont="1" applyFill="1" applyAlignment="1">
      <alignment horizontal="left"/>
    </xf>
    <xf numFmtId="3" fontId="25" fillId="4" borderId="0" xfId="0" applyNumberFormat="1" applyFont="1" applyFill="1" applyAlignment="1">
      <alignment horizontal="center" vertical="center"/>
    </xf>
    <xf numFmtId="0" fontId="17" fillId="4" borderId="7" xfId="0" applyFont="1" applyFill="1" applyBorder="1" applyAlignment="1">
      <alignment horizontal="left"/>
    </xf>
    <xf numFmtId="4" fontId="36" fillId="4" borderId="7" xfId="0" applyNumberFormat="1" applyFont="1" applyFill="1" applyBorder="1" applyAlignment="1">
      <alignment horizontal="center"/>
    </xf>
    <xf numFmtId="0" fontId="16" fillId="4" borderId="0" xfId="0" applyFont="1" applyFill="1"/>
    <xf numFmtId="0" fontId="16" fillId="4" borderId="10" xfId="0" applyFont="1" applyFill="1" applyBorder="1" applyAlignment="1">
      <alignment horizontal="left"/>
    </xf>
    <xf numFmtId="4" fontId="36" fillId="4" borderId="6" xfId="0" applyNumberFormat="1" applyFont="1" applyFill="1" applyBorder="1" applyAlignment="1">
      <alignment horizontal="center"/>
    </xf>
    <xf numFmtId="4" fontId="35" fillId="4" borderId="5" xfId="0" applyNumberFormat="1" applyFont="1" applyFill="1" applyBorder="1" applyAlignment="1">
      <alignment horizontal="center"/>
    </xf>
    <xf numFmtId="0" fontId="18" fillId="4" borderId="0" xfId="0" applyFont="1" applyFill="1" applyAlignment="1">
      <alignment horizontal="center" vertical="center"/>
    </xf>
    <xf numFmtId="0" fontId="37" fillId="4" borderId="7" xfId="0" applyFont="1" applyFill="1" applyBorder="1" applyAlignment="1">
      <alignment horizontal="left" vertical="center"/>
    </xf>
    <xf numFmtId="4" fontId="38" fillId="4" borderId="7" xfId="0" applyNumberFormat="1" applyFont="1" applyFill="1" applyBorder="1" applyAlignment="1">
      <alignment horizontal="center"/>
    </xf>
    <xf numFmtId="0" fontId="37" fillId="4" borderId="0" xfId="0" applyFont="1" applyFill="1" applyAlignment="1">
      <alignment horizontal="center" vertical="center"/>
    </xf>
    <xf numFmtId="0" fontId="18" fillId="4" borderId="7" xfId="0" applyFont="1" applyFill="1" applyBorder="1" applyAlignment="1">
      <alignment horizontal="left" vertical="center"/>
    </xf>
    <xf numFmtId="0" fontId="25" fillId="4" borderId="7" xfId="0" applyFont="1" applyFill="1" applyBorder="1" applyAlignment="1">
      <alignment horizontal="left" vertical="center"/>
    </xf>
    <xf numFmtId="0" fontId="25" fillId="4" borderId="0" xfId="0" applyFont="1" applyFill="1" applyAlignment="1">
      <alignment horizontal="center" vertical="center"/>
    </xf>
    <xf numFmtId="0" fontId="24" fillId="4" borderId="0" xfId="0" applyFont="1" applyFill="1" applyAlignment="1">
      <alignment horizontal="left" vertical="center"/>
    </xf>
    <xf numFmtId="0" fontId="24" fillId="4" borderId="0" xfId="0" applyFont="1" applyFill="1" applyAlignment="1">
      <alignment horizontal="center" vertical="center"/>
    </xf>
    <xf numFmtId="0" fontId="16" fillId="4" borderId="0" xfId="0" applyFont="1" applyFill="1" applyAlignment="1">
      <alignment horizontal="left"/>
    </xf>
    <xf numFmtId="4" fontId="16" fillId="5" borderId="7" xfId="0" applyNumberFormat="1" applyFont="1" applyFill="1" applyBorder="1" applyAlignment="1">
      <alignment horizontal="center"/>
    </xf>
    <xf numFmtId="0" fontId="16" fillId="4" borderId="17" xfId="0" applyFont="1" applyFill="1" applyBorder="1" applyAlignment="1">
      <alignment horizontal="left"/>
    </xf>
    <xf numFmtId="4" fontId="26" fillId="5" borderId="0" xfId="5" applyNumberFormat="1" applyFont="1" applyFill="1" applyAlignment="1" applyProtection="1">
      <alignment horizontal="center" vertical="distributed"/>
      <protection locked="0"/>
    </xf>
    <xf numFmtId="0" fontId="26" fillId="4" borderId="0" xfId="0" applyFont="1" applyFill="1" applyAlignment="1">
      <alignment horizontal="left" vertical="center" wrapText="1"/>
    </xf>
    <xf numFmtId="0" fontId="27" fillId="4" borderId="0" xfId="0" applyFont="1" applyFill="1" applyAlignment="1">
      <alignment horizontal="left" vertical="center"/>
    </xf>
    <xf numFmtId="0" fontId="29" fillId="4" borderId="0" xfId="0" applyFont="1" applyFill="1" applyAlignment="1">
      <alignment horizontal="left" vertical="center"/>
    </xf>
    <xf numFmtId="0" fontId="16" fillId="4" borderId="0" xfId="0" applyFont="1" applyFill="1" applyAlignment="1">
      <alignment vertical="distributed"/>
    </xf>
    <xf numFmtId="4" fontId="8" fillId="4" borderId="0" xfId="0" applyNumberFormat="1" applyFont="1" applyFill="1" applyAlignment="1">
      <alignment horizontal="center"/>
    </xf>
    <xf numFmtId="4" fontId="40" fillId="4" borderId="0" xfId="0" applyNumberFormat="1" applyFont="1" applyFill="1" applyAlignment="1">
      <alignment horizontal="center"/>
    </xf>
    <xf numFmtId="0" fontId="39" fillId="4" borderId="0" xfId="0" applyFont="1" applyFill="1" applyAlignment="1">
      <alignment horizontal="left" vertical="distributed"/>
    </xf>
    <xf numFmtId="4" fontId="39" fillId="4" borderId="0" xfId="0" applyNumberFormat="1" applyFont="1" applyFill="1" applyAlignment="1">
      <alignment horizontal="center" vertical="center"/>
    </xf>
    <xf numFmtId="0" fontId="34" fillId="4" borderId="0" xfId="0" applyFont="1" applyFill="1" applyAlignment="1">
      <alignment horizontal="left" vertical="distributed"/>
    </xf>
    <xf numFmtId="4" fontId="34" fillId="4" borderId="0" xfId="0" applyNumberFormat="1" applyFont="1" applyFill="1" applyAlignment="1">
      <alignment horizontal="center" vertical="distributed"/>
    </xf>
    <xf numFmtId="0" fontId="42" fillId="4" borderId="0" xfId="0" applyFont="1" applyFill="1" applyAlignment="1">
      <alignment horizontal="center"/>
    </xf>
    <xf numFmtId="0" fontId="16" fillId="4" borderId="0" xfId="0" applyFont="1" applyFill="1" applyAlignment="1">
      <alignment horizontal="left" vertical="distributed"/>
    </xf>
    <xf numFmtId="0" fontId="22" fillId="4" borderId="0" xfId="0" applyFont="1" applyFill="1" applyAlignment="1">
      <alignment horizontal="left" vertical="distributed"/>
    </xf>
    <xf numFmtId="3" fontId="16" fillId="4" borderId="0" xfId="0" applyNumberFormat="1" applyFont="1" applyFill="1" applyAlignment="1">
      <alignment horizontal="left" vertical="distributed"/>
    </xf>
    <xf numFmtId="4" fontId="40" fillId="5" borderId="0" xfId="0" applyNumberFormat="1" applyFont="1" applyFill="1" applyAlignment="1" applyProtection="1">
      <alignment horizontal="center"/>
      <protection locked="0"/>
    </xf>
    <xf numFmtId="3" fontId="5" fillId="4" borderId="0" xfId="0" applyNumberFormat="1" applyFont="1" applyFill="1" applyAlignment="1">
      <alignment horizontal="left" vertical="distributed"/>
    </xf>
    <xf numFmtId="3" fontId="44" fillId="4" borderId="0" xfId="0" applyNumberFormat="1" applyFont="1" applyFill="1" applyAlignment="1">
      <alignment horizontal="center" vertical="center"/>
    </xf>
    <xf numFmtId="0" fontId="22" fillId="4" borderId="0" xfId="0" applyFont="1" applyFill="1" applyAlignment="1">
      <alignment vertical="distributed"/>
    </xf>
    <xf numFmtId="4" fontId="45" fillId="4" borderId="0" xfId="0" applyNumberFormat="1" applyFont="1" applyFill="1" applyAlignment="1">
      <alignment horizontal="center"/>
    </xf>
    <xf numFmtId="0" fontId="6" fillId="4" borderId="0" xfId="0" applyFont="1" applyFill="1"/>
    <xf numFmtId="4" fontId="38" fillId="4" borderId="0" xfId="0" applyNumberFormat="1" applyFont="1" applyFill="1" applyAlignment="1">
      <alignment horizontal="center"/>
    </xf>
    <xf numFmtId="3" fontId="5" fillId="4" borderId="19" xfId="0" applyNumberFormat="1" applyFont="1" applyFill="1" applyBorder="1" applyAlignment="1">
      <alignment horizontal="left" vertical="distributed"/>
    </xf>
    <xf numFmtId="4" fontId="22" fillId="4" borderId="19" xfId="0" applyNumberFormat="1" applyFont="1" applyFill="1" applyBorder="1" applyAlignment="1">
      <alignment horizontal="center"/>
    </xf>
    <xf numFmtId="4" fontId="5" fillId="4" borderId="19" xfId="0" applyNumberFormat="1" applyFont="1" applyFill="1" applyBorder="1" applyAlignment="1">
      <alignment horizontal="center"/>
    </xf>
    <xf numFmtId="3" fontId="3" fillId="2" borderId="1" xfId="2" applyNumberFormat="1" applyAlignment="1" applyProtection="1">
      <alignment horizontal="left" vertical="distributed"/>
    </xf>
    <xf numFmtId="4" fontId="3" fillId="2" borderId="1" xfId="2" applyNumberFormat="1" applyAlignment="1" applyProtection="1">
      <alignment horizontal="center"/>
    </xf>
    <xf numFmtId="3" fontId="4" fillId="3" borderId="2" xfId="3" applyNumberFormat="1" applyAlignment="1" applyProtection="1">
      <alignment horizontal="left" vertical="distributed"/>
    </xf>
    <xf numFmtId="4" fontId="4" fillId="3" borderId="2" xfId="3" applyNumberFormat="1" applyAlignment="1" applyProtection="1">
      <alignment horizontal="center"/>
    </xf>
    <xf numFmtId="0" fontId="4" fillId="3" borderId="2" xfId="3" applyAlignment="1" applyProtection="1">
      <alignment horizontal="left" vertical="distributed"/>
    </xf>
    <xf numFmtId="0" fontId="47" fillId="4" borderId="0" xfId="0" applyFont="1" applyFill="1"/>
    <xf numFmtId="0" fontId="0" fillId="4" borderId="0" xfId="0" applyFill="1" applyAlignment="1">
      <alignment vertical="distributed"/>
    </xf>
    <xf numFmtId="0" fontId="0" fillId="4" borderId="0" xfId="0" applyFill="1" applyAlignment="1">
      <alignment horizontal="center"/>
    </xf>
    <xf numFmtId="0" fontId="49" fillId="4" borderId="0" xfId="0" applyFont="1" applyFill="1" applyAlignment="1">
      <alignment wrapText="1"/>
    </xf>
    <xf numFmtId="0" fontId="49" fillId="4" borderId="0" xfId="0" applyFont="1" applyFill="1"/>
    <xf numFmtId="0" fontId="28" fillId="4" borderId="0" xfId="0" applyFont="1" applyFill="1" applyAlignment="1">
      <alignment wrapText="1"/>
    </xf>
    <xf numFmtId="0" fontId="50" fillId="4" borderId="11" xfId="0" applyFont="1" applyFill="1" applyBorder="1" applyAlignment="1">
      <alignment horizontal="center" vertical="center" wrapText="1"/>
    </xf>
    <xf numFmtId="0" fontId="28" fillId="4" borderId="11" xfId="0" applyFont="1" applyFill="1" applyBorder="1" applyAlignment="1" applyProtection="1">
      <alignment wrapText="1"/>
      <protection locked="0"/>
    </xf>
    <xf numFmtId="4" fontId="28" fillId="4" borderId="11" xfId="0" applyNumberFormat="1" applyFont="1" applyFill="1" applyBorder="1" applyAlignment="1" applyProtection="1">
      <alignment wrapText="1"/>
      <protection locked="0"/>
    </xf>
    <xf numFmtId="9" fontId="28" fillId="4" borderId="11" xfId="1" applyFont="1" applyFill="1" applyBorder="1" applyAlignment="1" applyProtection="1">
      <alignment wrapText="1"/>
    </xf>
    <xf numFmtId="0" fontId="28" fillId="4" borderId="11" xfId="0" applyFont="1" applyFill="1" applyBorder="1" applyAlignment="1">
      <alignment wrapText="1"/>
    </xf>
    <xf numFmtId="0" fontId="50" fillId="4" borderId="11" xfId="0" applyFont="1" applyFill="1" applyBorder="1" applyAlignment="1">
      <alignment wrapText="1"/>
    </xf>
    <xf numFmtId="4" fontId="50" fillId="4" borderId="11" xfId="0" applyNumberFormat="1" applyFont="1" applyFill="1" applyBorder="1"/>
    <xf numFmtId="9" fontId="50" fillId="4" borderId="11" xfId="1" applyFont="1" applyFill="1" applyBorder="1" applyProtection="1"/>
    <xf numFmtId="2" fontId="50" fillId="4" borderId="11" xfId="0" applyNumberFormat="1" applyFont="1" applyFill="1" applyBorder="1"/>
    <xf numFmtId="0" fontId="50" fillId="4" borderId="11" xfId="0" applyFont="1" applyFill="1" applyBorder="1"/>
    <xf numFmtId="0" fontId="28" fillId="4" borderId="0" xfId="0" applyFont="1" applyFill="1"/>
    <xf numFmtId="0" fontId="28" fillId="4" borderId="0" xfId="0" applyFont="1" applyFill="1" applyAlignment="1">
      <alignment horizontal="left" wrapText="1"/>
    </xf>
    <xf numFmtId="0" fontId="28" fillId="5" borderId="11" xfId="0" applyFont="1" applyFill="1" applyBorder="1" applyAlignment="1" applyProtection="1">
      <alignment wrapText="1"/>
      <protection locked="0"/>
    </xf>
    <xf numFmtId="4" fontId="28" fillId="5" borderId="11" xfId="0" applyNumberFormat="1" applyFont="1" applyFill="1" applyBorder="1" applyAlignment="1" applyProtection="1">
      <alignment wrapText="1"/>
      <protection locked="0"/>
    </xf>
    <xf numFmtId="4" fontId="16" fillId="4" borderId="0" xfId="0" applyNumberFormat="1" applyFont="1" applyFill="1" applyAlignment="1">
      <alignment horizontal="center" vertical="center"/>
    </xf>
    <xf numFmtId="4" fontId="51" fillId="0" borderId="7" xfId="5" applyNumberFormat="1" applyFont="1" applyBorder="1" applyAlignment="1">
      <alignment vertical="center" wrapText="1"/>
    </xf>
    <xf numFmtId="4" fontId="51" fillId="4" borderId="0" xfId="5" applyNumberFormat="1" applyFont="1" applyFill="1" applyAlignment="1">
      <alignment horizontal="center" vertical="center" wrapText="1"/>
    </xf>
    <xf numFmtId="0" fontId="46" fillId="4" borderId="0" xfId="0" applyFont="1" applyFill="1" applyAlignment="1">
      <alignment horizontal="left" vertical="distributed"/>
    </xf>
    <xf numFmtId="0" fontId="29" fillId="6" borderId="19" xfId="0" applyFont="1" applyFill="1" applyBorder="1" applyAlignment="1">
      <alignment horizontal="left" vertical="center"/>
    </xf>
    <xf numFmtId="4" fontId="22" fillId="6" borderId="19" xfId="0" applyNumberFormat="1" applyFont="1" applyFill="1" applyBorder="1" applyAlignment="1">
      <alignment horizontal="center"/>
    </xf>
    <xf numFmtId="4" fontId="30" fillId="6" borderId="19" xfId="0" applyNumberFormat="1" applyFont="1" applyFill="1" applyBorder="1" applyAlignment="1">
      <alignment horizontal="center"/>
    </xf>
    <xf numFmtId="0" fontId="28" fillId="4" borderId="4" xfId="0" applyFont="1" applyFill="1" applyBorder="1" applyAlignment="1">
      <alignment wrapText="1"/>
    </xf>
    <xf numFmtId="3" fontId="59" fillId="7" borderId="7" xfId="0" applyNumberFormat="1" applyFont="1" applyFill="1" applyBorder="1" applyAlignment="1">
      <alignment vertical="top" wrapText="1"/>
    </xf>
    <xf numFmtId="4" fontId="58" fillId="7" borderId="7" xfId="0" applyNumberFormat="1" applyFont="1" applyFill="1" applyBorder="1" applyAlignment="1">
      <alignment horizontal="center"/>
    </xf>
    <xf numFmtId="0" fontId="58" fillId="7" borderId="7" xfId="0" applyFont="1" applyFill="1" applyBorder="1" applyAlignment="1">
      <alignment horizontal="left" vertical="center" wrapText="1"/>
    </xf>
    <xf numFmtId="0" fontId="59" fillId="7" borderId="7" xfId="0" applyFont="1" applyFill="1" applyBorder="1" applyAlignment="1">
      <alignment horizontal="left" vertical="center" wrapText="1"/>
    </xf>
    <xf numFmtId="165" fontId="58" fillId="7" borderId="7" xfId="6" applyFont="1" applyFill="1" applyBorder="1" applyAlignment="1">
      <alignment horizontal="center"/>
    </xf>
    <xf numFmtId="0" fontId="55" fillId="0" borderId="0" xfId="0" applyFont="1" applyAlignment="1">
      <alignment vertical="distributed"/>
    </xf>
    <xf numFmtId="0" fontId="60" fillId="0" borderId="0" xfId="0" applyFont="1" applyAlignment="1">
      <alignment vertical="distributed"/>
    </xf>
    <xf numFmtId="0" fontId="61" fillId="0" borderId="3" xfId="4" applyFont="1" applyBorder="1" applyAlignment="1" applyProtection="1">
      <alignment vertical="distributed"/>
    </xf>
    <xf numFmtId="0" fontId="55" fillId="0" borderId="3" xfId="0" applyFont="1" applyBorder="1" applyAlignment="1">
      <alignment vertical="distributed"/>
    </xf>
    <xf numFmtId="0" fontId="55" fillId="0" borderId="3" xfId="0" applyFont="1" applyBorder="1" applyAlignment="1">
      <alignment vertical="distributed" wrapText="1"/>
    </xf>
    <xf numFmtId="0" fontId="62" fillId="0" borderId="0" xfId="4" applyFont="1" applyAlignment="1" applyProtection="1">
      <alignment horizontal="left" vertical="center"/>
    </xf>
    <xf numFmtId="0" fontId="62" fillId="0" borderId="0" xfId="4" applyFont="1" applyAlignment="1" applyProtection="1">
      <alignment horizontal="left" vertical="center" wrapText="1"/>
    </xf>
    <xf numFmtId="0" fontId="63" fillId="0" borderId="0" xfId="4" applyFont="1" applyAlignment="1" applyProtection="1">
      <alignment vertical="distributed"/>
    </xf>
    <xf numFmtId="0" fontId="55" fillId="0" borderId="4" xfId="0" applyFont="1" applyBorder="1" applyAlignment="1">
      <alignment vertical="distributed" wrapText="1"/>
    </xf>
    <xf numFmtId="0" fontId="64" fillId="0" borderId="24" xfId="7" applyFont="1" applyBorder="1" applyAlignment="1">
      <alignment vertical="center" wrapText="1"/>
    </xf>
    <xf numFmtId="0" fontId="64" fillId="0" borderId="25" xfId="7" applyFont="1" applyBorder="1" applyAlignment="1">
      <alignment vertical="center" wrapText="1"/>
    </xf>
    <xf numFmtId="0" fontId="64" fillId="0" borderId="21" xfId="7" applyFont="1" applyBorder="1" applyAlignment="1">
      <alignment horizontal="center" vertical="center" wrapText="1"/>
    </xf>
    <xf numFmtId="0" fontId="64" fillId="0" borderId="22" xfId="7" applyFont="1" applyBorder="1" applyAlignment="1">
      <alignment vertical="top" wrapText="1"/>
    </xf>
    <xf numFmtId="0" fontId="64" fillId="0" borderId="23" xfId="7" applyFont="1" applyBorder="1" applyAlignment="1">
      <alignment vertical="center" wrapText="1"/>
    </xf>
    <xf numFmtId="0" fontId="64" fillId="0" borderId="21" xfId="7" applyFont="1" applyBorder="1" applyAlignment="1">
      <alignment vertical="center" wrapText="1"/>
    </xf>
    <xf numFmtId="2" fontId="0" fillId="4" borderId="0" xfId="0" applyNumberFormat="1" applyFill="1" applyAlignment="1">
      <alignment horizontal="center" vertical="center"/>
    </xf>
    <xf numFmtId="2" fontId="23" fillId="4" borderId="0" xfId="0" applyNumberFormat="1" applyFont="1" applyFill="1" applyAlignment="1">
      <alignment horizontal="center" vertical="center"/>
    </xf>
    <xf numFmtId="2" fontId="16" fillId="4" borderId="0" xfId="0" applyNumberFormat="1" applyFont="1" applyFill="1" applyAlignment="1">
      <alignment horizontal="center" vertical="center"/>
    </xf>
    <xf numFmtId="2" fontId="16" fillId="4" borderId="0" xfId="0" quotePrefix="1" applyNumberFormat="1" applyFont="1" applyFill="1" applyAlignment="1">
      <alignment horizontal="center" vertical="center"/>
    </xf>
    <xf numFmtId="167" fontId="16" fillId="4" borderId="0" xfId="0" quotePrefix="1" applyNumberFormat="1" applyFont="1" applyFill="1" applyAlignment="1">
      <alignment horizontal="center" vertical="center"/>
    </xf>
    <xf numFmtId="1" fontId="16" fillId="4" borderId="0" xfId="0" applyNumberFormat="1" applyFont="1" applyFill="1" applyAlignment="1">
      <alignment horizontal="center" vertical="center"/>
    </xf>
    <xf numFmtId="2" fontId="26" fillId="4" borderId="0" xfId="0" applyNumberFormat="1" applyFont="1" applyFill="1" applyAlignment="1">
      <alignment horizontal="center" vertical="center"/>
    </xf>
    <xf numFmtId="2" fontId="25" fillId="4" borderId="0" xfId="0" applyNumberFormat="1" applyFont="1" applyFill="1" applyAlignment="1">
      <alignment horizontal="center" vertical="center"/>
    </xf>
    <xf numFmtId="2" fontId="18" fillId="4" borderId="0" xfId="0" applyNumberFormat="1" applyFont="1" applyFill="1" applyAlignment="1">
      <alignment horizontal="center" vertical="center"/>
    </xf>
    <xf numFmtId="2" fontId="37" fillId="4" borderId="7" xfId="0" applyNumberFormat="1" applyFont="1" applyFill="1" applyBorder="1" applyAlignment="1">
      <alignment horizontal="center" vertical="center"/>
    </xf>
    <xf numFmtId="2" fontId="18" fillId="4" borderId="7" xfId="0" applyNumberFormat="1" applyFont="1" applyFill="1" applyBorder="1" applyAlignment="1">
      <alignment horizontal="center" vertical="center"/>
    </xf>
    <xf numFmtId="2" fontId="25" fillId="4" borderId="7" xfId="0" applyNumberFormat="1" applyFont="1" applyFill="1" applyBorder="1" applyAlignment="1">
      <alignment horizontal="center" vertical="center"/>
    </xf>
    <xf numFmtId="2" fontId="24" fillId="4" borderId="0" xfId="0" applyNumberFormat="1" applyFont="1" applyFill="1" applyAlignment="1">
      <alignment horizontal="center" vertical="center"/>
    </xf>
    <xf numFmtId="4" fontId="46" fillId="4" borderId="0" xfId="0" applyNumberFormat="1" applyFont="1" applyFill="1" applyAlignment="1">
      <alignment horizontal="left" vertical="distributed"/>
    </xf>
    <xf numFmtId="1" fontId="42" fillId="4" borderId="0" xfId="0" applyNumberFormat="1" applyFont="1" applyFill="1" applyAlignment="1">
      <alignment horizontal="center"/>
    </xf>
    <xf numFmtId="0" fontId="64" fillId="0" borderId="25" xfId="7" applyFont="1" applyBorder="1" applyAlignment="1">
      <alignment horizontal="center" wrapText="1"/>
    </xf>
    <xf numFmtId="0" fontId="25" fillId="4" borderId="0" xfId="0" applyFont="1" applyFill="1" applyAlignment="1">
      <alignment horizontal="left" vertical="distributed" wrapText="1"/>
    </xf>
    <xf numFmtId="0" fontId="39" fillId="4" borderId="0" xfId="0" applyFont="1" applyFill="1" applyAlignment="1">
      <alignment horizontal="center" vertical="distributed"/>
    </xf>
    <xf numFmtId="0" fontId="34" fillId="4" borderId="0" xfId="0" applyFont="1" applyFill="1" applyAlignment="1">
      <alignment horizontal="center" vertical="distributed"/>
    </xf>
    <xf numFmtId="0" fontId="65" fillId="0" borderId="0" xfId="0" applyFont="1" applyAlignment="1">
      <alignment vertical="distributed"/>
    </xf>
    <xf numFmtId="2" fontId="24" fillId="8" borderId="7" xfId="0" applyNumberFormat="1" applyFont="1" applyFill="1" applyBorder="1" applyAlignment="1">
      <alignment horizontal="center" vertical="center"/>
    </xf>
    <xf numFmtId="0" fontId="24" fillId="8" borderId="7" xfId="0" applyFont="1" applyFill="1" applyBorder="1" applyAlignment="1">
      <alignment horizontal="left" vertical="center"/>
    </xf>
    <xf numFmtId="4" fontId="22" fillId="8" borderId="7" xfId="0" applyNumberFormat="1" applyFont="1" applyFill="1" applyBorder="1" applyAlignment="1">
      <alignment horizontal="center"/>
    </xf>
    <xf numFmtId="2" fontId="23" fillId="8" borderId="7" xfId="0" applyNumberFormat="1" applyFont="1" applyFill="1" applyBorder="1" applyAlignment="1">
      <alignment horizontal="center" vertical="center"/>
    </xf>
    <xf numFmtId="0" fontId="16" fillId="8" borderId="7" xfId="0" applyFont="1" applyFill="1" applyBorder="1" applyAlignment="1">
      <alignment horizontal="left"/>
    </xf>
    <xf numFmtId="9" fontId="22" fillId="8" borderId="7" xfId="1" applyFont="1" applyFill="1" applyBorder="1" applyAlignment="1">
      <alignment horizontal="center"/>
    </xf>
    <xf numFmtId="0" fontId="42" fillId="5" borderId="0" xfId="0" applyFont="1" applyFill="1" applyAlignment="1">
      <alignment horizontal="center"/>
    </xf>
    <xf numFmtId="0" fontId="5" fillId="0" borderId="0" xfId="0" applyFont="1" applyAlignment="1">
      <alignment vertical="distributed" wrapText="1"/>
    </xf>
    <xf numFmtId="10" fontId="36" fillId="4" borderId="0" xfId="0" applyNumberFormat="1" applyFont="1" applyFill="1" applyAlignment="1">
      <alignment horizontal="center"/>
    </xf>
    <xf numFmtId="10" fontId="36" fillId="4" borderId="0" xfId="0" applyNumberFormat="1" applyFont="1" applyFill="1" applyAlignment="1">
      <alignment horizontal="center" vertical="center"/>
    </xf>
    <xf numFmtId="10" fontId="35" fillId="4" borderId="0" xfId="0" applyNumberFormat="1" applyFont="1" applyFill="1" applyAlignment="1">
      <alignment horizontal="center" vertical="center"/>
    </xf>
    <xf numFmtId="4" fontId="36" fillId="4" borderId="0" xfId="0" applyNumberFormat="1" applyFont="1" applyFill="1" applyAlignment="1">
      <alignment horizontal="center"/>
    </xf>
    <xf numFmtId="4" fontId="36" fillId="4" borderId="0" xfId="0" applyNumberFormat="1" applyFont="1" applyFill="1" applyAlignment="1">
      <alignment horizontal="center" vertical="center"/>
    </xf>
    <xf numFmtId="4" fontId="35" fillId="4" borderId="0" xfId="0" applyNumberFormat="1" applyFont="1" applyFill="1" applyAlignment="1">
      <alignment horizontal="center"/>
    </xf>
    <xf numFmtId="4" fontId="38" fillId="4" borderId="8" xfId="0" applyNumberFormat="1" applyFont="1" applyFill="1" applyBorder="1" applyAlignment="1">
      <alignment horizontal="center"/>
    </xf>
    <xf numFmtId="4" fontId="16" fillId="4" borderId="8" xfId="0" applyNumberFormat="1" applyFont="1" applyFill="1" applyBorder="1" applyAlignment="1">
      <alignment horizontal="center"/>
    </xf>
    <xf numFmtId="10" fontId="36" fillId="4" borderId="27" xfId="0" applyNumberFormat="1" applyFont="1" applyFill="1" applyBorder="1" applyAlignment="1">
      <alignment horizontal="right"/>
    </xf>
    <xf numFmtId="4" fontId="36" fillId="4" borderId="27" xfId="0" applyNumberFormat="1" applyFont="1" applyFill="1" applyBorder="1" applyAlignment="1">
      <alignment horizontal="right" vertical="center"/>
    </xf>
    <xf numFmtId="4" fontId="36" fillId="4" borderId="27" xfId="0" applyNumberFormat="1" applyFont="1" applyFill="1" applyBorder="1" applyAlignment="1">
      <alignment horizontal="right"/>
    </xf>
    <xf numFmtId="4" fontId="43" fillId="4" borderId="0" xfId="0" applyNumberFormat="1" applyFont="1" applyFill="1" applyAlignment="1">
      <alignment horizontal="center"/>
    </xf>
    <xf numFmtId="168" fontId="16" fillId="4" borderId="0" xfId="0" applyNumberFormat="1" applyFont="1" applyFill="1" applyAlignment="1">
      <alignment horizontal="center"/>
    </xf>
    <xf numFmtId="164" fontId="58" fillId="7" borderId="7" xfId="0" applyNumberFormat="1" applyFont="1" applyFill="1" applyBorder="1" applyAlignment="1">
      <alignment horizontal="center"/>
    </xf>
    <xf numFmtId="10" fontId="18" fillId="4" borderId="0" xfId="0" applyNumberFormat="1" applyFont="1" applyFill="1" applyAlignment="1">
      <alignment horizontal="center" vertical="center"/>
    </xf>
    <xf numFmtId="4" fontId="26" fillId="5" borderId="11" xfId="0" applyNumberFormat="1" applyFont="1" applyFill="1" applyBorder="1" applyAlignment="1" applyProtection="1">
      <alignment wrapText="1"/>
      <protection locked="0"/>
    </xf>
    <xf numFmtId="0" fontId="26" fillId="5" borderId="11" xfId="0" applyFont="1" applyFill="1" applyBorder="1" applyAlignment="1" applyProtection="1">
      <alignment wrapText="1"/>
      <protection locked="0"/>
    </xf>
    <xf numFmtId="4" fontId="36" fillId="4" borderId="0" xfId="0" applyNumberFormat="1" applyFont="1" applyFill="1" applyAlignment="1">
      <alignment horizontal="left"/>
    </xf>
    <xf numFmtId="10" fontId="25" fillId="4" borderId="0" xfId="0" applyNumberFormat="1" applyFont="1" applyFill="1" applyAlignment="1">
      <alignment horizontal="center" vertical="center"/>
    </xf>
    <xf numFmtId="10" fontId="35" fillId="4" borderId="0" xfId="0" applyNumberFormat="1" applyFont="1" applyFill="1" applyAlignment="1">
      <alignment horizontal="center"/>
    </xf>
    <xf numFmtId="4" fontId="36" fillId="4" borderId="0" xfId="0" applyNumberFormat="1" applyFont="1" applyFill="1" applyAlignment="1">
      <alignment horizontal="right"/>
    </xf>
    <xf numFmtId="10" fontId="36" fillId="4" borderId="0" xfId="0" applyNumberFormat="1" applyFont="1" applyFill="1" applyAlignment="1">
      <alignment horizontal="right"/>
    </xf>
    <xf numFmtId="4" fontId="36" fillId="4" borderId="0" xfId="0" applyNumberFormat="1" applyFont="1" applyFill="1" applyAlignment="1">
      <alignment horizontal="right" vertical="center"/>
    </xf>
    <xf numFmtId="4" fontId="36" fillId="4" borderId="0" xfId="0" applyNumberFormat="1" applyFont="1" applyFill="1" applyAlignment="1">
      <alignment horizontal="left" vertical="center"/>
    </xf>
    <xf numFmtId="3" fontId="36" fillId="4" borderId="0" xfId="0" applyNumberFormat="1" applyFont="1" applyFill="1" applyAlignment="1">
      <alignment horizontal="left" vertical="center"/>
    </xf>
    <xf numFmtId="3" fontId="36" fillId="4" borderId="0" xfId="0" applyNumberFormat="1" applyFont="1" applyFill="1" applyAlignment="1">
      <alignment horizontal="center" vertical="center"/>
    </xf>
    <xf numFmtId="4" fontId="25" fillId="4" borderId="28" xfId="0" applyNumberFormat="1" applyFont="1" applyFill="1" applyBorder="1" applyAlignment="1">
      <alignment horizontal="center" vertical="center"/>
    </xf>
    <xf numFmtId="4" fontId="36" fillId="4" borderId="28" xfId="0" applyNumberFormat="1" applyFont="1" applyFill="1" applyBorder="1" applyAlignment="1">
      <alignment horizontal="right" vertical="center"/>
    </xf>
    <xf numFmtId="4" fontId="36" fillId="4" borderId="28" xfId="0" applyNumberFormat="1" applyFont="1" applyFill="1" applyBorder="1" applyAlignment="1">
      <alignment horizontal="center" vertical="center"/>
    </xf>
    <xf numFmtId="0" fontId="28" fillId="4" borderId="3" xfId="0" applyFont="1" applyFill="1" applyBorder="1" applyAlignment="1">
      <alignment wrapText="1"/>
    </xf>
    <xf numFmtId="0" fontId="28" fillId="4" borderId="9" xfId="0" applyFont="1" applyFill="1" applyBorder="1" applyAlignment="1">
      <alignment wrapText="1"/>
    </xf>
    <xf numFmtId="4" fontId="16" fillId="10" borderId="0" xfId="0" applyNumberFormat="1" applyFont="1" applyFill="1" applyAlignment="1">
      <alignment horizontal="center"/>
    </xf>
    <xf numFmtId="0" fontId="28" fillId="4" borderId="0" xfId="0" applyFont="1" applyFill="1" applyAlignment="1">
      <alignment horizontal="right" wrapText="1"/>
    </xf>
    <xf numFmtId="10" fontId="50" fillId="4" borderId="0" xfId="0" applyNumberFormat="1" applyFont="1" applyFill="1" applyAlignment="1">
      <alignment wrapText="1"/>
    </xf>
    <xf numFmtId="10" fontId="28" fillId="4" borderId="0" xfId="0" applyNumberFormat="1" applyFont="1" applyFill="1" applyAlignment="1">
      <alignment wrapText="1"/>
    </xf>
    <xf numFmtId="0" fontId="50" fillId="4" borderId="4" xfId="0" applyFont="1" applyFill="1" applyBorder="1" applyAlignment="1">
      <alignment wrapText="1"/>
    </xf>
    <xf numFmtId="10" fontId="28" fillId="4" borderId="4" xfId="0" applyNumberFormat="1" applyFont="1" applyFill="1" applyBorder="1" applyAlignment="1">
      <alignment wrapText="1"/>
    </xf>
    <xf numFmtId="0" fontId="50" fillId="4" borderId="28" xfId="0" applyFont="1" applyFill="1" applyBorder="1" applyAlignment="1">
      <alignment horizontal="right" wrapText="1"/>
    </xf>
    <xf numFmtId="0" fontId="28" fillId="4" borderId="28" xfId="0" applyFont="1" applyFill="1" applyBorder="1" applyAlignment="1">
      <alignment wrapText="1"/>
    </xf>
    <xf numFmtId="10" fontId="28" fillId="4" borderId="28" xfId="0" applyNumberFormat="1" applyFont="1" applyFill="1" applyBorder="1" applyAlignment="1">
      <alignment wrapText="1"/>
    </xf>
    <xf numFmtId="4" fontId="16" fillId="4" borderId="4" xfId="0" applyNumberFormat="1" applyFont="1" applyFill="1" applyBorder="1" applyAlignment="1">
      <alignment horizontal="center"/>
    </xf>
    <xf numFmtId="0" fontId="50" fillId="4" borderId="28" xfId="0" applyFont="1" applyFill="1" applyBorder="1" applyAlignment="1">
      <alignment wrapText="1"/>
    </xf>
    <xf numFmtId="0" fontId="49" fillId="4" borderId="28" xfId="0" applyFont="1" applyFill="1" applyBorder="1" applyAlignment="1">
      <alignment wrapText="1"/>
    </xf>
    <xf numFmtId="0" fontId="0" fillId="4" borderId="28" xfId="0" applyFill="1" applyBorder="1"/>
    <xf numFmtId="0" fontId="67" fillId="4" borderId="28" xfId="0" applyFont="1" applyFill="1" applyBorder="1" applyAlignment="1">
      <alignment wrapText="1"/>
    </xf>
    <xf numFmtId="3" fontId="16" fillId="4" borderId="0" xfId="0" applyNumberFormat="1" applyFont="1" applyFill="1" applyAlignment="1">
      <alignment horizontal="left" vertical="top" wrapText="1"/>
    </xf>
    <xf numFmtId="0" fontId="26" fillId="0" borderId="0" xfId="0" applyFont="1" applyAlignment="1">
      <alignment horizontal="left" vertical="center" wrapText="1"/>
    </xf>
    <xf numFmtId="0" fontId="27" fillId="0" borderId="0" xfId="0" applyFont="1" applyAlignment="1">
      <alignment horizontal="left" vertical="center"/>
    </xf>
    <xf numFmtId="1" fontId="16" fillId="4" borderId="0" xfId="0" quotePrefix="1" applyNumberFormat="1" applyFont="1" applyFill="1" applyAlignment="1">
      <alignment horizontal="center" vertical="center"/>
    </xf>
    <xf numFmtId="166" fontId="18" fillId="4" borderId="0" xfId="0" applyNumberFormat="1" applyFont="1" applyFill="1" applyAlignment="1">
      <alignment horizontal="left" vertical="top" wrapText="1"/>
    </xf>
    <xf numFmtId="4" fontId="52" fillId="0" borderId="7" xfId="5" applyNumberFormat="1" applyFont="1" applyBorder="1" applyAlignment="1">
      <alignment horizontal="left" vertical="center" wrapText="1"/>
    </xf>
    <xf numFmtId="166" fontId="16" fillId="4" borderId="0" xfId="0" applyNumberFormat="1" applyFont="1" applyFill="1" applyAlignment="1">
      <alignment horizontal="left" vertical="top" wrapText="1"/>
    </xf>
    <xf numFmtId="4" fontId="16" fillId="4" borderId="0" xfId="0" applyNumberFormat="1" applyFont="1" applyFill="1" applyAlignment="1">
      <alignment horizontal="left" vertical="top" wrapText="1"/>
    </xf>
    <xf numFmtId="3" fontId="24" fillId="4" borderId="0" xfId="0" applyNumberFormat="1" applyFont="1" applyFill="1" applyAlignment="1">
      <alignment horizontal="left" vertical="top" wrapText="1"/>
    </xf>
    <xf numFmtId="0" fontId="0" fillId="4" borderId="0" xfId="0" applyFill="1" applyAlignment="1">
      <alignment horizontal="left" vertical="top"/>
    </xf>
    <xf numFmtId="3" fontId="24" fillId="4" borderId="0" xfId="0" applyNumberFormat="1" applyFont="1" applyFill="1" applyAlignment="1">
      <alignment horizontal="left" vertical="top"/>
    </xf>
    <xf numFmtId="0" fontId="26" fillId="4" borderId="0" xfId="0" applyFont="1" applyFill="1" applyAlignment="1">
      <alignment horizontal="left" vertical="top" wrapText="1"/>
    </xf>
    <xf numFmtId="3" fontId="31" fillId="4" borderId="0" xfId="0" applyNumberFormat="1" applyFont="1" applyFill="1" applyAlignment="1">
      <alignment horizontal="left" vertical="top"/>
    </xf>
    <xf numFmtId="3" fontId="23" fillId="4" borderId="0" xfId="0" applyNumberFormat="1" applyFont="1" applyFill="1" applyAlignment="1">
      <alignment horizontal="left" vertical="top"/>
    </xf>
    <xf numFmtId="3" fontId="18" fillId="4" borderId="0" xfId="0" applyNumberFormat="1" applyFont="1" applyFill="1" applyAlignment="1">
      <alignment horizontal="left" vertical="top"/>
    </xf>
    <xf numFmtId="3" fontId="25" fillId="4" borderId="0" xfId="0" applyNumberFormat="1" applyFont="1" applyFill="1" applyAlignment="1">
      <alignment horizontal="left" vertical="top"/>
    </xf>
    <xf numFmtId="0" fontId="16" fillId="4" borderId="0" xfId="0" applyFont="1" applyFill="1" applyAlignment="1">
      <alignment horizontal="left" vertical="top"/>
    </xf>
    <xf numFmtId="0" fontId="18" fillId="4" borderId="0" xfId="0" applyFont="1" applyFill="1" applyAlignment="1">
      <alignment horizontal="left" vertical="top"/>
    </xf>
    <xf numFmtId="0" fontId="37" fillId="4" borderId="0" xfId="0" applyFont="1" applyFill="1" applyAlignment="1">
      <alignment horizontal="left" vertical="top"/>
    </xf>
    <xf numFmtId="4" fontId="18" fillId="4" borderId="0" xfId="0" applyNumberFormat="1" applyFont="1" applyFill="1" applyAlignment="1">
      <alignment horizontal="left" vertical="top"/>
    </xf>
    <xf numFmtId="0" fontId="25" fillId="4" borderId="0" xfId="0" applyFont="1" applyFill="1" applyAlignment="1">
      <alignment horizontal="left" vertical="top"/>
    </xf>
    <xf numFmtId="0" fontId="24" fillId="4" borderId="0" xfId="0" applyFont="1" applyFill="1" applyAlignment="1">
      <alignment horizontal="left" vertical="top"/>
    </xf>
    <xf numFmtId="0" fontId="23" fillId="4" borderId="0" xfId="0" applyFont="1" applyFill="1" applyAlignment="1">
      <alignment horizontal="left" vertical="top"/>
    </xf>
    <xf numFmtId="0" fontId="50" fillId="4" borderId="0" xfId="0" applyFont="1" applyFill="1" applyAlignment="1">
      <alignment wrapText="1"/>
    </xf>
    <xf numFmtId="3" fontId="16" fillId="4" borderId="0" xfId="0" applyNumberFormat="1" applyFont="1" applyFill="1" applyAlignment="1">
      <alignment vertical="distributed"/>
    </xf>
    <xf numFmtId="4" fontId="40" fillId="5" borderId="0" xfId="0" applyNumberFormat="1" applyFont="1" applyFill="1" applyAlignment="1" applyProtection="1">
      <alignment wrapText="1"/>
      <protection locked="0"/>
    </xf>
    <xf numFmtId="3" fontId="43" fillId="4" borderId="0" xfId="0" applyNumberFormat="1" applyFont="1" applyFill="1" applyAlignment="1">
      <alignment vertical="distributed"/>
    </xf>
    <xf numFmtId="3" fontId="5" fillId="4" borderId="19" xfId="0" applyNumberFormat="1" applyFont="1" applyFill="1" applyBorder="1" applyAlignment="1">
      <alignment vertical="distributed"/>
    </xf>
    <xf numFmtId="3" fontId="22" fillId="4" borderId="0" xfId="0" applyNumberFormat="1" applyFont="1" applyFill="1" applyAlignment="1">
      <alignment vertical="distributed"/>
    </xf>
    <xf numFmtId="0" fontId="5" fillId="4" borderId="0" xfId="0" applyFont="1" applyFill="1" applyAlignment="1">
      <alignment horizontal="left" vertical="distributed"/>
    </xf>
    <xf numFmtId="0" fontId="22" fillId="4" borderId="19" xfId="0" applyFont="1" applyFill="1" applyBorder="1" applyAlignment="1">
      <alignment horizontal="left" vertical="distributed"/>
    </xf>
    <xf numFmtId="0" fontId="5" fillId="0" borderId="0" xfId="0" applyFont="1" applyAlignment="1">
      <alignment horizontal="right" vertical="distributed"/>
    </xf>
    <xf numFmtId="4" fontId="51" fillId="0" borderId="7" xfId="5" applyNumberFormat="1" applyFont="1" applyBorder="1" applyAlignment="1">
      <alignment horizontal="center" vertical="center" wrapText="1"/>
    </xf>
    <xf numFmtId="0" fontId="65" fillId="0" borderId="0" xfId="0" applyFont="1" applyAlignment="1">
      <alignment horizontal="left" vertical="distributed" wrapText="1"/>
    </xf>
    <xf numFmtId="0" fontId="65" fillId="0" borderId="0" xfId="0" applyFont="1" applyAlignment="1">
      <alignment horizontal="left" vertical="distributed"/>
    </xf>
    <xf numFmtId="4" fontId="51" fillId="0" borderId="7" xfId="5" applyNumberFormat="1" applyFont="1" applyBorder="1" applyAlignment="1">
      <alignment horizontal="left" vertical="center" wrapText="1"/>
    </xf>
    <xf numFmtId="0" fontId="65" fillId="0" borderId="26" xfId="7" applyFont="1" applyBorder="1" applyAlignment="1">
      <alignment horizontal="center" vertical="center" wrapText="1"/>
    </xf>
    <xf numFmtId="3" fontId="22" fillId="9" borderId="18" xfId="0" applyNumberFormat="1" applyFont="1" applyFill="1" applyBorder="1" applyAlignment="1">
      <alignment horizontal="left"/>
    </xf>
    <xf numFmtId="4" fontId="16" fillId="4" borderId="10" xfId="0" applyNumberFormat="1" applyFont="1" applyFill="1" applyBorder="1" applyAlignment="1">
      <alignment horizontal="center"/>
    </xf>
    <xf numFmtId="4" fontId="16" fillId="4" borderId="29" xfId="0" applyNumberFormat="1" applyFont="1" applyFill="1" applyBorder="1" applyAlignment="1">
      <alignment horizontal="center"/>
    </xf>
    <xf numFmtId="0" fontId="18" fillId="4" borderId="0" xfId="0" applyFont="1" applyFill="1" applyAlignment="1">
      <alignment horizontal="left" vertical="distributed"/>
    </xf>
    <xf numFmtId="4" fontId="51" fillId="0" borderId="8" xfId="5" applyNumberFormat="1" applyFont="1" applyBorder="1" applyAlignment="1">
      <alignment horizontal="center" vertical="center" wrapText="1"/>
    </xf>
    <xf numFmtId="4" fontId="51" fillId="0" borderId="9" xfId="5" applyNumberFormat="1" applyFont="1" applyBorder="1" applyAlignment="1">
      <alignment horizontal="center" vertical="center" wrapText="1"/>
    </xf>
    <xf numFmtId="4" fontId="51" fillId="0" borderId="20" xfId="5" applyNumberFormat="1" applyFont="1" applyBorder="1" applyAlignment="1">
      <alignment horizontal="center" vertical="center" wrapText="1"/>
    </xf>
    <xf numFmtId="4" fontId="51" fillId="0" borderId="10" xfId="5" applyNumberFormat="1" applyFont="1" applyBorder="1" applyAlignment="1">
      <alignment horizontal="center" vertical="center" wrapText="1"/>
    </xf>
    <xf numFmtId="4" fontId="16" fillId="4" borderId="14" xfId="0" applyNumberFormat="1" applyFont="1" applyFill="1" applyBorder="1" applyAlignment="1">
      <alignment horizontal="center"/>
    </xf>
    <xf numFmtId="4" fontId="16" fillId="4" borderId="15" xfId="0" applyNumberFormat="1" applyFont="1" applyFill="1" applyBorder="1" applyAlignment="1">
      <alignment horizontal="center"/>
    </xf>
    <xf numFmtId="0" fontId="28" fillId="4" borderId="8" xfId="0" applyFont="1" applyFill="1" applyBorder="1" applyAlignment="1">
      <alignment horizontal="left" wrapText="1"/>
    </xf>
    <xf numFmtId="0" fontId="28" fillId="4" borderId="3" xfId="0" applyFont="1" applyFill="1" applyBorder="1" applyAlignment="1">
      <alignment horizontal="left" wrapText="1"/>
    </xf>
    <xf numFmtId="0" fontId="48" fillId="4" borderId="0" xfId="0" applyFont="1" applyFill="1" applyAlignment="1">
      <alignment horizontal="left" wrapText="1"/>
    </xf>
    <xf numFmtId="0" fontId="25" fillId="4" borderId="0" xfId="0" applyFont="1" applyFill="1" applyAlignment="1">
      <alignment horizontal="left" vertical="distributed" wrapText="1"/>
    </xf>
    <xf numFmtId="0" fontId="39" fillId="4" borderId="0" xfId="0" applyFont="1" applyFill="1" applyAlignment="1">
      <alignment horizontal="center" vertical="distributed"/>
    </xf>
    <xf numFmtId="0" fontId="34" fillId="4" borderId="0" xfId="0" applyFont="1" applyFill="1" applyAlignment="1">
      <alignment horizontal="center" vertical="distributed"/>
    </xf>
  </cellXfs>
  <cellStyles count="19">
    <cellStyle name="Comma" xfId="6" builtinId="3"/>
    <cellStyle name="Hyperlink" xfId="4" builtinId="8"/>
    <cellStyle name="Input" xfId="2" builtinId="20"/>
    <cellStyle name="Normal" xfId="0" builtinId="0"/>
    <cellStyle name="Normal 2" xfId="5" xr:uid="{00000000-0005-0000-0000-000004000000}"/>
    <cellStyle name="Normal 3" xfId="8" xr:uid="{00000000-0005-0000-0000-000005000000}"/>
    <cellStyle name="Normal 4" xfId="10" xr:uid="{00000000-0005-0000-0000-000006000000}"/>
    <cellStyle name="Normal 4 2" xfId="12" xr:uid="{00000000-0005-0000-0000-000007000000}"/>
    <cellStyle name="Normal 5" xfId="7" xr:uid="{00000000-0005-0000-0000-000008000000}"/>
    <cellStyle name="Output" xfId="3" builtinId="21"/>
    <cellStyle name="Percent" xfId="1" builtinId="5"/>
    <cellStyle name="Percent 2" xfId="9" xr:uid="{00000000-0005-0000-0000-00000B000000}"/>
    <cellStyle name="Percent 3" xfId="11" xr:uid="{00000000-0005-0000-0000-00000C000000}"/>
    <cellStyle name="Pivot Table Category" xfId="15" xr:uid="{00000000-0005-0000-0000-00000D000000}"/>
    <cellStyle name="Pivot Table Corner" xfId="14" xr:uid="{00000000-0005-0000-0000-00000E000000}"/>
    <cellStyle name="Pivot Table Field" xfId="13" xr:uid="{00000000-0005-0000-0000-00000F000000}"/>
    <cellStyle name="Pivot Table Result" xfId="18" xr:uid="{00000000-0005-0000-0000-000010000000}"/>
    <cellStyle name="Pivot Table Title" xfId="17" xr:uid="{00000000-0005-0000-0000-000011000000}"/>
    <cellStyle name="Pivot Table Value" xfId="16" xr:uid="{00000000-0005-0000-0000-000012000000}"/>
  </cellStyles>
  <dxfs count="2">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38"/>
  <sheetViews>
    <sheetView showGridLines="0" tabSelected="1" workbookViewId="0">
      <selection activeCell="B4" sqref="B4"/>
    </sheetView>
  </sheetViews>
  <sheetFormatPr defaultColWidth="9" defaultRowHeight="15.75" x14ac:dyDescent="0.25"/>
  <cols>
    <col min="1" max="1" width="44.5703125" style="3" customWidth="1"/>
    <col min="2" max="2" width="91" style="3" customWidth="1"/>
  </cols>
  <sheetData>
    <row r="1" spans="1:3" x14ac:dyDescent="0.25">
      <c r="B1" s="241" t="s">
        <v>353</v>
      </c>
    </row>
    <row r="2" spans="1:3" x14ac:dyDescent="0.25">
      <c r="B2" s="164"/>
    </row>
    <row r="4" spans="1:3" x14ac:dyDescent="0.25">
      <c r="A4" s="156" t="s">
        <v>355</v>
      </c>
    </row>
    <row r="5" spans="1:3" s="1" customFormat="1" ht="95.25" customHeight="1" x14ac:dyDescent="0.2">
      <c r="A5" s="243" t="s">
        <v>354</v>
      </c>
      <c r="B5" s="243"/>
    </row>
    <row r="6" spans="1:3" s="1" customFormat="1" x14ac:dyDescent="0.2">
      <c r="A6" s="244" t="s">
        <v>0</v>
      </c>
      <c r="B6" s="244"/>
    </row>
    <row r="7" spans="1:3" x14ac:dyDescent="0.25">
      <c r="A7" s="2"/>
      <c r="B7" s="2"/>
    </row>
    <row r="8" spans="1:3" ht="16.350000000000001" customHeight="1" x14ac:dyDescent="0.25">
      <c r="A8" s="245" t="s">
        <v>1</v>
      </c>
      <c r="B8" s="245"/>
    </row>
    <row r="9" spans="1:3" ht="16.350000000000001" customHeight="1" x14ac:dyDescent="0.25">
      <c r="A9" s="245"/>
      <c r="B9" s="245"/>
    </row>
    <row r="10" spans="1:3" ht="15.6" customHeight="1" x14ac:dyDescent="0.25">
      <c r="A10" s="245" t="s">
        <v>2</v>
      </c>
      <c r="B10" s="245"/>
    </row>
    <row r="11" spans="1:3" ht="15.6" customHeight="1" x14ac:dyDescent="0.25">
      <c r="A11" s="245"/>
      <c r="B11" s="245"/>
      <c r="C11" s="4"/>
    </row>
    <row r="12" spans="1:3" ht="15.6" customHeight="1" x14ac:dyDescent="0.25">
      <c r="A12" s="245" t="s">
        <v>3</v>
      </c>
      <c r="B12" s="245"/>
    </row>
    <row r="13" spans="1:3" ht="15.6" customHeight="1" x14ac:dyDescent="0.25">
      <c r="A13" s="245"/>
      <c r="B13" s="245"/>
    </row>
    <row r="14" spans="1:3" ht="15.6" customHeight="1" x14ac:dyDescent="0.25">
      <c r="A14" s="245" t="s">
        <v>4</v>
      </c>
      <c r="B14" s="245"/>
    </row>
    <row r="15" spans="1:3" ht="15.6" customHeight="1" x14ac:dyDescent="0.25">
      <c r="A15" s="245"/>
      <c r="B15" s="245"/>
    </row>
    <row r="16" spans="1:3" ht="15.6" customHeight="1" x14ac:dyDescent="0.25">
      <c r="A16" s="242" t="s">
        <v>5</v>
      </c>
      <c r="B16" s="242"/>
    </row>
    <row r="17" spans="1:2" ht="15" x14ac:dyDescent="0.25">
      <c r="A17"/>
      <c r="B17"/>
    </row>
    <row r="18" spans="1:2" ht="15" x14ac:dyDescent="0.25">
      <c r="A18" s="122" t="s">
        <v>6</v>
      </c>
      <c r="B18" s="122"/>
    </row>
    <row r="19" spans="1:2" ht="15" x14ac:dyDescent="0.25">
      <c r="A19" s="122"/>
      <c r="B19" s="122"/>
    </row>
    <row r="20" spans="1:2" ht="15" x14ac:dyDescent="0.25">
      <c r="A20" s="123" t="s">
        <v>7</v>
      </c>
      <c r="B20" s="122"/>
    </row>
    <row r="21" spans="1:2" ht="15" hidden="1" x14ac:dyDescent="0.25">
      <c r="A21" s="124" t="s">
        <v>8</v>
      </c>
      <c r="B21" s="125" t="s">
        <v>9</v>
      </c>
    </row>
    <row r="22" spans="1:2" ht="36" hidden="1" x14ac:dyDescent="0.25">
      <c r="A22" s="124" t="s">
        <v>10</v>
      </c>
      <c r="B22" s="126" t="s">
        <v>11</v>
      </c>
    </row>
    <row r="23" spans="1:2" ht="15" x14ac:dyDescent="0.25">
      <c r="A23" s="127" t="s">
        <v>12</v>
      </c>
      <c r="B23" s="125" t="s">
        <v>13</v>
      </c>
    </row>
    <row r="24" spans="1:2" ht="24" x14ac:dyDescent="0.25">
      <c r="A24" s="128" t="s">
        <v>14</v>
      </c>
      <c r="B24" s="126" t="s">
        <v>15</v>
      </c>
    </row>
    <row r="25" spans="1:2" ht="15" x14ac:dyDescent="0.25">
      <c r="A25" s="129"/>
      <c r="B25" s="122"/>
    </row>
    <row r="26" spans="1:2" ht="15" x14ac:dyDescent="0.25">
      <c r="A26" s="123" t="s">
        <v>16</v>
      </c>
      <c r="B26" s="122"/>
    </row>
    <row r="27" spans="1:2" ht="36" x14ac:dyDescent="0.25">
      <c r="A27" s="124" t="s">
        <v>17</v>
      </c>
      <c r="B27" s="130" t="s">
        <v>18</v>
      </c>
    </row>
    <row r="28" spans="1:2" ht="24" x14ac:dyDescent="0.25">
      <c r="A28" s="127"/>
      <c r="B28" s="125" t="s">
        <v>19</v>
      </c>
    </row>
    <row r="29" spans="1:2" ht="15" x14ac:dyDescent="0.25">
      <c r="A29" s="127"/>
      <c r="B29" s="125" t="s">
        <v>20</v>
      </c>
    </row>
    <row r="30" spans="1:2" ht="15" x14ac:dyDescent="0.25">
      <c r="A30" s="127"/>
      <c r="B30" s="125" t="s">
        <v>21</v>
      </c>
    </row>
    <row r="31" spans="1:2" x14ac:dyDescent="0.25">
      <c r="A31" s="127"/>
    </row>
    <row r="32" spans="1:2" x14ac:dyDescent="0.25">
      <c r="A32" s="5"/>
    </row>
    <row r="37" spans="1:1" x14ac:dyDescent="0.25">
      <c r="A37" s="6"/>
    </row>
    <row r="38" spans="1:1" x14ac:dyDescent="0.25">
      <c r="A38" s="6"/>
    </row>
  </sheetData>
  <mergeCells count="7">
    <mergeCell ref="A16:B16"/>
    <mergeCell ref="A5:B5"/>
    <mergeCell ref="A6:B6"/>
    <mergeCell ref="A8:B9"/>
    <mergeCell ref="A10:B11"/>
    <mergeCell ref="A12:B13"/>
    <mergeCell ref="A14:B15"/>
  </mergeCells>
  <hyperlinks>
    <hyperlink ref="A27" location="'3 Analiza financiara-indicatori'!A1" display="3 Analiza financiara - indicatori" xr:uid="{00000000-0004-0000-0000-000000000000}"/>
    <hyperlink ref="A21" location="'1 Bilant'!A1" display="1 Bilant" xr:uid="{00000000-0004-0000-0000-000001000000}"/>
    <hyperlink ref="A22" location="'2 Cont RP'!A1" display="2 Cont RP" xr:uid="{00000000-0004-0000-0000-000002000000}"/>
    <hyperlink ref="A23" location="'Buget cerere'!A1" display="Buget cerere" xr:uid="{00000000-0004-0000-0000-000003000000}"/>
    <hyperlink ref="A24" location="' Proiectii financiare_V,Ch act'!A1" display="Proiectii financiare_V,Ch act" xr:uid="{00000000-0004-0000-0000-000004000000}"/>
  </hyperlinks>
  <pageMargins left="0.7" right="0.7"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0"/>
  <sheetViews>
    <sheetView showGridLines="0" workbookViewId="0">
      <selection activeCell="B31" sqref="B31"/>
    </sheetView>
  </sheetViews>
  <sheetFormatPr defaultRowHeight="15" x14ac:dyDescent="0.25"/>
  <cols>
    <col min="1" max="1" width="5.85546875" bestFit="1" customWidth="1"/>
    <col min="2" max="2" width="35.85546875" customWidth="1"/>
    <col min="3" max="3" width="46.5703125" customWidth="1"/>
    <col min="4" max="5" width="32.42578125" customWidth="1"/>
  </cols>
  <sheetData>
    <row r="1" spans="1:5" ht="16.5" thickBot="1" x14ac:dyDescent="0.3">
      <c r="A1" s="246" t="s">
        <v>22</v>
      </c>
      <c r="B1" s="246"/>
      <c r="C1" s="246"/>
      <c r="D1" s="246"/>
      <c r="E1" s="246"/>
    </row>
    <row r="2" spans="1:5" ht="36.75" thickBot="1" x14ac:dyDescent="0.3">
      <c r="A2" s="133" t="s">
        <v>23</v>
      </c>
      <c r="B2" s="134" t="s">
        <v>24</v>
      </c>
      <c r="C2" s="134" t="s">
        <v>25</v>
      </c>
      <c r="D2" s="135" t="s">
        <v>26</v>
      </c>
      <c r="E2" s="136" t="s">
        <v>27</v>
      </c>
    </row>
    <row r="3" spans="1:5" ht="48.75" thickBot="1" x14ac:dyDescent="0.3">
      <c r="A3" s="131">
        <v>1</v>
      </c>
      <c r="B3" s="132" t="s">
        <v>28</v>
      </c>
      <c r="C3" s="132" t="s">
        <v>29</v>
      </c>
      <c r="D3" s="152" t="s">
        <v>30</v>
      </c>
      <c r="E3" s="152" t="s">
        <v>30</v>
      </c>
    </row>
    <row r="4" spans="1:5" ht="36.75" thickBot="1" x14ac:dyDescent="0.3">
      <c r="A4" s="131">
        <f>A3+1</f>
        <v>2</v>
      </c>
      <c r="B4" s="132" t="s">
        <v>31</v>
      </c>
      <c r="C4" s="132" t="s">
        <v>32</v>
      </c>
      <c r="D4" s="152" t="s">
        <v>30</v>
      </c>
      <c r="E4" s="152" t="s">
        <v>30</v>
      </c>
    </row>
    <row r="5" spans="1:5" ht="36.75" thickBot="1" x14ac:dyDescent="0.3">
      <c r="A5" s="131">
        <f t="shared" ref="A5:A29" si="0">A4+1</f>
        <v>3</v>
      </c>
      <c r="B5" s="132" t="s">
        <v>31</v>
      </c>
      <c r="C5" s="132" t="s">
        <v>33</v>
      </c>
      <c r="D5" s="152" t="s">
        <v>30</v>
      </c>
      <c r="E5" s="152" t="s">
        <v>30</v>
      </c>
    </row>
    <row r="6" spans="1:5" ht="48.75" thickBot="1" x14ac:dyDescent="0.3">
      <c r="A6" s="131">
        <f t="shared" si="0"/>
        <v>4</v>
      </c>
      <c r="B6" s="132" t="s">
        <v>31</v>
      </c>
      <c r="C6" s="132" t="s">
        <v>34</v>
      </c>
      <c r="D6" s="152" t="s">
        <v>30</v>
      </c>
      <c r="E6" s="152" t="s">
        <v>30</v>
      </c>
    </row>
    <row r="7" spans="1:5" ht="24.75" thickBot="1" x14ac:dyDescent="0.3">
      <c r="A7" s="131">
        <f t="shared" si="0"/>
        <v>5</v>
      </c>
      <c r="B7" s="132" t="s">
        <v>35</v>
      </c>
      <c r="C7" s="132" t="s">
        <v>36</v>
      </c>
      <c r="D7" s="152" t="s">
        <v>30</v>
      </c>
      <c r="E7" s="152" t="s">
        <v>30</v>
      </c>
    </row>
    <row r="8" spans="1:5" ht="36.75" thickBot="1" x14ac:dyDescent="0.3">
      <c r="A8" s="131">
        <f t="shared" si="0"/>
        <v>6</v>
      </c>
      <c r="B8" s="132" t="s">
        <v>37</v>
      </c>
      <c r="C8" s="132" t="s">
        <v>38</v>
      </c>
      <c r="D8" s="152" t="s">
        <v>30</v>
      </c>
      <c r="E8" s="152" t="s">
        <v>30</v>
      </c>
    </row>
    <row r="9" spans="1:5" ht="48.75" thickBot="1" x14ac:dyDescent="0.3">
      <c r="A9" s="131">
        <f t="shared" si="0"/>
        <v>7</v>
      </c>
      <c r="B9" s="132" t="s">
        <v>28</v>
      </c>
      <c r="C9" s="132" t="s">
        <v>39</v>
      </c>
      <c r="D9" s="152" t="s">
        <v>30</v>
      </c>
      <c r="E9" s="152" t="s">
        <v>30</v>
      </c>
    </row>
    <row r="10" spans="1:5" ht="36.75" thickBot="1" x14ac:dyDescent="0.3">
      <c r="A10" s="131">
        <f t="shared" si="0"/>
        <v>8</v>
      </c>
      <c r="B10" s="132" t="s">
        <v>31</v>
      </c>
      <c r="C10" s="132" t="s">
        <v>40</v>
      </c>
      <c r="D10" s="152" t="s">
        <v>30</v>
      </c>
      <c r="E10" s="152" t="s">
        <v>30</v>
      </c>
    </row>
    <row r="11" spans="1:5" ht="36.75" thickBot="1" x14ac:dyDescent="0.3">
      <c r="A11" s="131">
        <f t="shared" si="0"/>
        <v>9</v>
      </c>
      <c r="B11" s="132" t="s">
        <v>31</v>
      </c>
      <c r="C11" s="132" t="s">
        <v>41</v>
      </c>
      <c r="D11" s="152" t="s">
        <v>30</v>
      </c>
      <c r="E11" s="152" t="s">
        <v>30</v>
      </c>
    </row>
    <row r="12" spans="1:5" ht="48.75" thickBot="1" x14ac:dyDescent="0.3">
      <c r="A12" s="131">
        <f t="shared" si="0"/>
        <v>10</v>
      </c>
      <c r="B12" s="132" t="s">
        <v>31</v>
      </c>
      <c r="C12" s="132" t="s">
        <v>42</v>
      </c>
      <c r="D12" s="152" t="s">
        <v>30</v>
      </c>
      <c r="E12" s="152" t="s">
        <v>30</v>
      </c>
    </row>
    <row r="13" spans="1:5" ht="24.75" thickBot="1" x14ac:dyDescent="0.3">
      <c r="A13" s="131">
        <f t="shared" si="0"/>
        <v>11</v>
      </c>
      <c r="B13" s="132" t="s">
        <v>35</v>
      </c>
      <c r="C13" s="132" t="s">
        <v>43</v>
      </c>
      <c r="D13" s="152" t="s">
        <v>30</v>
      </c>
      <c r="E13" s="152" t="s">
        <v>30</v>
      </c>
    </row>
    <row r="14" spans="1:5" ht="36.75" thickBot="1" x14ac:dyDescent="0.3">
      <c r="A14" s="131">
        <f t="shared" si="0"/>
        <v>12</v>
      </c>
      <c r="B14" s="132" t="s">
        <v>37</v>
      </c>
      <c r="C14" s="132" t="s">
        <v>44</v>
      </c>
      <c r="D14" s="152" t="s">
        <v>30</v>
      </c>
      <c r="E14" s="152" t="s">
        <v>30</v>
      </c>
    </row>
    <row r="15" spans="1:5" ht="36.75" thickBot="1" x14ac:dyDescent="0.3">
      <c r="A15" s="131">
        <f t="shared" si="0"/>
        <v>13</v>
      </c>
      <c r="B15" s="132" t="s">
        <v>28</v>
      </c>
      <c r="C15" s="132" t="s">
        <v>45</v>
      </c>
      <c r="D15" s="152" t="s">
        <v>30</v>
      </c>
      <c r="E15" s="152" t="s">
        <v>30</v>
      </c>
    </row>
    <row r="16" spans="1:5" ht="24.75" thickBot="1" x14ac:dyDescent="0.3">
      <c r="A16" s="131">
        <f t="shared" si="0"/>
        <v>14</v>
      </c>
      <c r="B16" s="132" t="s">
        <v>37</v>
      </c>
      <c r="C16" s="132" t="s">
        <v>46</v>
      </c>
      <c r="D16" s="152" t="s">
        <v>30</v>
      </c>
      <c r="E16" s="152" t="s">
        <v>30</v>
      </c>
    </row>
    <row r="17" spans="1:5" ht="24.75" thickBot="1" x14ac:dyDescent="0.3">
      <c r="A17" s="131">
        <f t="shared" si="0"/>
        <v>15</v>
      </c>
      <c r="B17" s="132" t="s">
        <v>37</v>
      </c>
      <c r="C17" s="132" t="s">
        <v>47</v>
      </c>
      <c r="D17" s="152" t="s">
        <v>30</v>
      </c>
      <c r="E17" s="152" t="s">
        <v>30</v>
      </c>
    </row>
    <row r="18" spans="1:5" ht="15.75" thickBot="1" x14ac:dyDescent="0.3">
      <c r="A18" s="131">
        <f t="shared" si="0"/>
        <v>16</v>
      </c>
      <c r="B18" s="132" t="s">
        <v>37</v>
      </c>
      <c r="C18" s="132" t="s">
        <v>48</v>
      </c>
      <c r="D18" s="152" t="s">
        <v>30</v>
      </c>
      <c r="E18" s="152" t="s">
        <v>30</v>
      </c>
    </row>
    <row r="19" spans="1:5" ht="24.75" thickBot="1" x14ac:dyDescent="0.3">
      <c r="A19" s="131">
        <f t="shared" si="0"/>
        <v>17</v>
      </c>
      <c r="B19" s="132" t="s">
        <v>37</v>
      </c>
      <c r="C19" s="132" t="s">
        <v>49</v>
      </c>
      <c r="D19" s="152" t="s">
        <v>30</v>
      </c>
      <c r="E19" s="152" t="s">
        <v>30</v>
      </c>
    </row>
    <row r="20" spans="1:5" ht="48.75" thickBot="1" x14ac:dyDescent="0.3">
      <c r="A20" s="131">
        <f t="shared" si="0"/>
        <v>18</v>
      </c>
      <c r="B20" s="132" t="s">
        <v>31</v>
      </c>
      <c r="C20" s="132" t="s">
        <v>50</v>
      </c>
      <c r="D20" s="152" t="s">
        <v>30</v>
      </c>
      <c r="E20" s="152" t="s">
        <v>30</v>
      </c>
    </row>
    <row r="21" spans="1:5" ht="36.75" thickBot="1" x14ac:dyDescent="0.3">
      <c r="A21" s="131">
        <f t="shared" si="0"/>
        <v>19</v>
      </c>
      <c r="B21" s="132" t="s">
        <v>31</v>
      </c>
      <c r="C21" s="132" t="s">
        <v>51</v>
      </c>
      <c r="D21" s="152" t="s">
        <v>30</v>
      </c>
      <c r="E21" s="152" t="s">
        <v>30</v>
      </c>
    </row>
    <row r="22" spans="1:5" ht="15.75" thickBot="1" x14ac:dyDescent="0.3">
      <c r="A22" s="131">
        <f t="shared" si="0"/>
        <v>20</v>
      </c>
      <c r="B22" s="132" t="s">
        <v>52</v>
      </c>
      <c r="C22" s="132" t="s">
        <v>53</v>
      </c>
      <c r="D22" s="152" t="s">
        <v>30</v>
      </c>
      <c r="E22" s="152" t="s">
        <v>30</v>
      </c>
    </row>
    <row r="23" spans="1:5" ht="15.75" thickBot="1" x14ac:dyDescent="0.3">
      <c r="A23" s="131">
        <f t="shared" si="0"/>
        <v>21</v>
      </c>
      <c r="B23" s="132" t="s">
        <v>37</v>
      </c>
      <c r="C23" s="132" t="s">
        <v>54</v>
      </c>
      <c r="D23" s="152" t="s">
        <v>30</v>
      </c>
      <c r="E23" s="152" t="s">
        <v>30</v>
      </c>
    </row>
    <row r="24" spans="1:5" ht="15.75" thickBot="1" x14ac:dyDescent="0.3">
      <c r="A24" s="131">
        <f t="shared" si="0"/>
        <v>22</v>
      </c>
      <c r="B24" s="132" t="s">
        <v>55</v>
      </c>
      <c r="C24" s="132" t="s">
        <v>56</v>
      </c>
      <c r="D24" s="152" t="s">
        <v>30</v>
      </c>
      <c r="E24" s="152" t="s">
        <v>30</v>
      </c>
    </row>
    <row r="25" spans="1:5" ht="36.75" thickBot="1" x14ac:dyDescent="0.3">
      <c r="A25" s="131">
        <f t="shared" si="0"/>
        <v>23</v>
      </c>
      <c r="B25" s="132" t="s">
        <v>28</v>
      </c>
      <c r="C25" s="132" t="s">
        <v>57</v>
      </c>
      <c r="D25" s="152" t="s">
        <v>30</v>
      </c>
      <c r="E25" s="152" t="s">
        <v>30</v>
      </c>
    </row>
    <row r="26" spans="1:5" ht="15.75" thickBot="1" x14ac:dyDescent="0.3">
      <c r="A26" s="131">
        <f t="shared" si="0"/>
        <v>24</v>
      </c>
      <c r="B26" s="132" t="s">
        <v>58</v>
      </c>
      <c r="C26" s="132" t="s">
        <v>59</v>
      </c>
      <c r="D26" s="152" t="s">
        <v>30</v>
      </c>
      <c r="E26" s="152" t="s">
        <v>30</v>
      </c>
    </row>
    <row r="27" spans="1:5" ht="36.75" thickBot="1" x14ac:dyDescent="0.3">
      <c r="A27" s="131">
        <f t="shared" si="0"/>
        <v>25</v>
      </c>
      <c r="B27" s="132" t="s">
        <v>31</v>
      </c>
      <c r="C27" s="132" t="s">
        <v>51</v>
      </c>
      <c r="D27" s="152" t="s">
        <v>30</v>
      </c>
      <c r="E27" s="152" t="s">
        <v>30</v>
      </c>
    </row>
    <row r="28" spans="1:5" ht="15.75" thickBot="1" x14ac:dyDescent="0.3">
      <c r="A28" s="131">
        <f t="shared" si="0"/>
        <v>26</v>
      </c>
      <c r="B28" s="132" t="s">
        <v>37</v>
      </c>
      <c r="C28" s="132" t="s">
        <v>60</v>
      </c>
      <c r="D28" s="152" t="s">
        <v>30</v>
      </c>
      <c r="E28" s="152" t="s">
        <v>30</v>
      </c>
    </row>
    <row r="29" spans="1:5" ht="15.75" thickBot="1" x14ac:dyDescent="0.3">
      <c r="A29" s="131">
        <f t="shared" si="0"/>
        <v>27</v>
      </c>
      <c r="B29" s="132" t="s">
        <v>61</v>
      </c>
      <c r="C29" s="132" t="s">
        <v>62</v>
      </c>
      <c r="D29" s="152" t="s">
        <v>30</v>
      </c>
      <c r="E29" s="152" t="s">
        <v>30</v>
      </c>
    </row>
    <row r="30" spans="1:5" x14ac:dyDescent="0.25">
      <c r="B30" s="26"/>
      <c r="C30" s="11"/>
    </row>
  </sheetData>
  <mergeCells count="1">
    <mergeCell ref="A1:E1"/>
  </mergeCells>
  <pageMargins left="0.7" right="0.7" top="0.75" bottom="0.75" header="0.3" footer="0.3"/>
  <pageSetup paperSize="9" scale="5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28"/>
  <sheetViews>
    <sheetView topLeftCell="A41" zoomScaleNormal="100" workbookViewId="0">
      <selection activeCell="B84" sqref="B84:O84"/>
    </sheetView>
  </sheetViews>
  <sheetFormatPr defaultColWidth="8.85546875" defaultRowHeight="15" x14ac:dyDescent="0.25"/>
  <cols>
    <col min="1" max="1" width="8.7109375" style="137" customWidth="1"/>
    <col min="2" max="2" width="66.5703125" style="56" customWidth="1"/>
    <col min="3" max="3" width="12.5703125" style="35" customWidth="1"/>
    <col min="4" max="4" width="13.42578125" style="35" customWidth="1"/>
    <col min="5" max="5" width="20.140625" style="35" customWidth="1"/>
    <col min="6" max="6" width="12.5703125" style="35" customWidth="1"/>
    <col min="7" max="7" width="15" style="35" customWidth="1"/>
    <col min="8" max="8" width="32.140625" style="35" bestFit="1" customWidth="1"/>
    <col min="9" max="9" width="12.5703125" style="35" customWidth="1"/>
    <col min="10" max="10" width="6.140625" style="35" customWidth="1"/>
    <col min="11" max="15" width="12.5703125" style="9" customWidth="1"/>
    <col min="16" max="16" width="4.5703125" style="15" customWidth="1"/>
    <col min="17" max="17" width="20" style="216" customWidth="1"/>
    <col min="18" max="18" width="53.7109375" style="219" customWidth="1"/>
    <col min="19" max="25" width="15" style="16" customWidth="1"/>
    <col min="26" max="27" width="11.5703125" style="16" customWidth="1"/>
    <col min="28" max="16384" width="8.85546875" style="16"/>
  </cols>
  <sheetData>
    <row r="1" spans="1:18" ht="20.25" x14ac:dyDescent="0.3">
      <c r="B1" s="13" t="s">
        <v>63</v>
      </c>
      <c r="C1" s="14"/>
      <c r="D1" s="14"/>
      <c r="E1" s="14"/>
      <c r="F1" s="14"/>
      <c r="G1" s="14"/>
      <c r="H1" s="14"/>
      <c r="I1" s="14"/>
      <c r="J1" s="14"/>
    </row>
    <row r="2" spans="1:18" ht="20.25" x14ac:dyDescent="0.3">
      <c r="B2" s="17"/>
      <c r="C2" s="14"/>
      <c r="D2" s="14"/>
      <c r="E2" s="14"/>
      <c r="F2" s="14"/>
      <c r="G2" s="14"/>
      <c r="H2" s="14"/>
      <c r="I2" s="14"/>
      <c r="J2" s="14"/>
    </row>
    <row r="3" spans="1:18" x14ac:dyDescent="0.25">
      <c r="B3" s="250" t="s">
        <v>64</v>
      </c>
      <c r="C3" s="250"/>
      <c r="D3" s="250"/>
      <c r="E3" s="250"/>
      <c r="F3" s="250"/>
      <c r="G3" s="250"/>
      <c r="H3" s="250"/>
      <c r="I3" s="250"/>
      <c r="J3" s="250"/>
      <c r="K3" s="250"/>
      <c r="L3" s="250"/>
      <c r="M3" s="250"/>
      <c r="N3" s="250"/>
      <c r="O3" s="250"/>
    </row>
    <row r="4" spans="1:18" ht="15.75" x14ac:dyDescent="0.25">
      <c r="B4" s="18"/>
      <c r="C4" s="19"/>
      <c r="D4" s="19"/>
      <c r="E4" s="19"/>
      <c r="F4" s="19"/>
      <c r="G4" s="19"/>
      <c r="H4" s="19"/>
      <c r="I4" s="19"/>
      <c r="J4" s="19"/>
      <c r="K4" s="20"/>
      <c r="L4" s="20"/>
      <c r="M4" s="20"/>
      <c r="N4" s="20"/>
      <c r="O4" s="20"/>
    </row>
    <row r="5" spans="1:18" ht="20.25" x14ac:dyDescent="0.3">
      <c r="B5" s="17" t="s">
        <v>65</v>
      </c>
      <c r="C5" s="14"/>
      <c r="D5" s="14"/>
      <c r="E5" s="14"/>
      <c r="F5" s="14"/>
      <c r="G5" s="14"/>
      <c r="H5" s="14"/>
      <c r="I5" s="14"/>
      <c r="J5" s="14"/>
      <c r="O5" s="9" t="s">
        <v>66</v>
      </c>
    </row>
    <row r="6" spans="1:18" ht="20.25" x14ac:dyDescent="0.3">
      <c r="B6" s="21"/>
      <c r="C6" s="22" t="s">
        <v>67</v>
      </c>
      <c r="D6" s="251" t="s">
        <v>68</v>
      </c>
      <c r="E6" s="252"/>
      <c r="F6" s="253" t="s">
        <v>69</v>
      </c>
      <c r="G6" s="251" t="s">
        <v>70</v>
      </c>
      <c r="H6" s="252"/>
      <c r="I6" s="242" t="s">
        <v>71</v>
      </c>
      <c r="J6" s="111"/>
      <c r="K6" s="255" t="s">
        <v>72</v>
      </c>
      <c r="L6" s="255"/>
      <c r="M6" s="255"/>
      <c r="N6" s="255"/>
      <c r="O6" s="256"/>
    </row>
    <row r="7" spans="1:18" s="27" customFormat="1" ht="36" x14ac:dyDescent="0.2">
      <c r="A7" s="138"/>
      <c r="B7" s="58" t="s">
        <v>73</v>
      </c>
      <c r="C7" s="23" t="s">
        <v>74</v>
      </c>
      <c r="D7" s="110" t="s">
        <v>75</v>
      </c>
      <c r="E7" s="110" t="s">
        <v>352</v>
      </c>
      <c r="F7" s="254"/>
      <c r="G7" s="110" t="s">
        <v>76</v>
      </c>
      <c r="H7" s="110" t="s">
        <v>351</v>
      </c>
      <c r="I7" s="242"/>
      <c r="J7" s="111"/>
      <c r="K7" s="24" t="s">
        <v>77</v>
      </c>
      <c r="L7" s="24" t="s">
        <v>78</v>
      </c>
      <c r="M7" s="24" t="s">
        <v>79</v>
      </c>
      <c r="N7" s="24" t="s">
        <v>80</v>
      </c>
      <c r="O7" s="25" t="s">
        <v>81</v>
      </c>
      <c r="P7" s="109"/>
      <c r="Q7" s="215" t="s">
        <v>82</v>
      </c>
      <c r="R7" s="215" t="s">
        <v>83</v>
      </c>
    </row>
    <row r="8" spans="1:18" s="11" customFormat="1" ht="15.75" thickBot="1" x14ac:dyDescent="0.25">
      <c r="A8" s="139"/>
      <c r="B8" s="247" t="s">
        <v>84</v>
      </c>
      <c r="C8" s="247"/>
      <c r="D8" s="247"/>
      <c r="E8" s="247"/>
      <c r="F8" s="247"/>
      <c r="G8" s="247"/>
      <c r="H8" s="247"/>
      <c r="I8" s="247"/>
      <c r="J8" s="247"/>
      <c r="K8" s="247"/>
      <c r="L8" s="247"/>
      <c r="M8" s="247"/>
      <c r="N8" s="247"/>
      <c r="O8" s="247"/>
      <c r="P8" s="109" t="str">
        <f t="shared" ref="P8:P86" si="0">IF(C8=SUM(K8:O8),"ok","Eroare")</f>
        <v>ok</v>
      </c>
      <c r="Q8" s="214"/>
      <c r="R8" s="220"/>
    </row>
    <row r="9" spans="1:18" s="10" customFormat="1" ht="15.75" thickTop="1" x14ac:dyDescent="0.2">
      <c r="A9" s="140" t="s">
        <v>85</v>
      </c>
      <c r="B9" s="34" t="s">
        <v>86</v>
      </c>
      <c r="C9" s="35">
        <f>F9+I9</f>
        <v>0</v>
      </c>
      <c r="D9" s="35">
        <f t="shared" ref="D9:E9" si="1">D10+D11+D12+D13+D14+D15+D16</f>
        <v>0</v>
      </c>
      <c r="E9" s="35">
        <f t="shared" si="1"/>
        <v>0</v>
      </c>
      <c r="F9" s="35">
        <f>D9+E9</f>
        <v>0</v>
      </c>
      <c r="G9" s="35">
        <f t="shared" ref="G9:H9" si="2">G10+G11+G12+G13+G14+G15+G16</f>
        <v>0</v>
      </c>
      <c r="H9" s="35">
        <f t="shared" si="2"/>
        <v>0</v>
      </c>
      <c r="I9" s="35">
        <f>G9+H9</f>
        <v>0</v>
      </c>
      <c r="J9" s="35"/>
      <c r="K9" s="35">
        <f t="shared" ref="K9:O9" si="3">K10+K11+K12+K13+K14+K15+K16</f>
        <v>0</v>
      </c>
      <c r="L9" s="35">
        <f t="shared" si="3"/>
        <v>0</v>
      </c>
      <c r="M9" s="35">
        <f t="shared" si="3"/>
        <v>0</v>
      </c>
      <c r="N9" s="35">
        <f t="shared" si="3"/>
        <v>0</v>
      </c>
      <c r="O9" s="35">
        <f t="shared" si="3"/>
        <v>0</v>
      </c>
      <c r="P9" s="109" t="str">
        <f t="shared" ref="P9:P16" si="4">IF(C9=SUM(K9:O9),"ok","Eroare")</f>
        <v>ok</v>
      </c>
      <c r="Q9" s="214"/>
      <c r="R9" s="220"/>
    </row>
    <row r="10" spans="1:18" s="10" customFormat="1" ht="38.25" x14ac:dyDescent="0.2">
      <c r="A10" s="140" t="s">
        <v>87</v>
      </c>
      <c r="B10" s="60" t="s">
        <v>88</v>
      </c>
      <c r="C10" s="35">
        <f t="shared" ref="C10:C16" si="5">F10+I10</f>
        <v>0</v>
      </c>
      <c r="D10" s="59"/>
      <c r="E10" s="59"/>
      <c r="F10" s="35">
        <f t="shared" ref="F10:F16" si="6">D10+E10</f>
        <v>0</v>
      </c>
      <c r="G10" s="59"/>
      <c r="H10" s="59"/>
      <c r="I10" s="35">
        <f t="shared" ref="I10:I16" si="7">G10+H10</f>
        <v>0</v>
      </c>
      <c r="J10" s="35"/>
      <c r="K10" s="59"/>
      <c r="L10" s="59"/>
      <c r="M10" s="59"/>
      <c r="N10" s="59"/>
      <c r="O10" s="59"/>
      <c r="P10" s="109" t="str">
        <f t="shared" si="4"/>
        <v>ok</v>
      </c>
      <c r="Q10" s="210" t="s">
        <v>28</v>
      </c>
      <c r="R10" s="210" t="s">
        <v>29</v>
      </c>
    </row>
    <row r="11" spans="1:18" s="10" customFormat="1" ht="25.5" x14ac:dyDescent="0.2">
      <c r="A11" s="140" t="s">
        <v>89</v>
      </c>
      <c r="B11" s="60" t="s">
        <v>90</v>
      </c>
      <c r="C11" s="35">
        <f t="shared" si="5"/>
        <v>0</v>
      </c>
      <c r="D11" s="59"/>
      <c r="E11" s="59"/>
      <c r="F11" s="35">
        <f t="shared" si="6"/>
        <v>0</v>
      </c>
      <c r="G11" s="59"/>
      <c r="H11" s="59"/>
      <c r="I11" s="35">
        <f t="shared" si="7"/>
        <v>0</v>
      </c>
      <c r="J11" s="35"/>
      <c r="K11" s="59"/>
      <c r="L11" s="59"/>
      <c r="M11" s="59"/>
      <c r="N11" s="59"/>
      <c r="O11" s="59"/>
      <c r="P11" s="109" t="str">
        <f t="shared" si="4"/>
        <v>ok</v>
      </c>
      <c r="Q11" s="210" t="s">
        <v>58</v>
      </c>
      <c r="R11" s="210" t="s">
        <v>59</v>
      </c>
    </row>
    <row r="12" spans="1:18" s="10" customFormat="1" ht="38.25" x14ac:dyDescent="0.2">
      <c r="A12" s="140" t="s">
        <v>91</v>
      </c>
      <c r="B12" s="60" t="s">
        <v>32</v>
      </c>
      <c r="C12" s="35">
        <f t="shared" si="5"/>
        <v>0</v>
      </c>
      <c r="D12" s="59"/>
      <c r="E12" s="59"/>
      <c r="F12" s="35">
        <f t="shared" si="6"/>
        <v>0</v>
      </c>
      <c r="G12" s="59"/>
      <c r="H12" s="59"/>
      <c r="I12" s="35">
        <f t="shared" si="7"/>
        <v>0</v>
      </c>
      <c r="J12" s="35"/>
      <c r="K12" s="59"/>
      <c r="L12" s="59"/>
      <c r="M12" s="59"/>
      <c r="N12" s="59"/>
      <c r="O12" s="59"/>
      <c r="P12" s="109" t="str">
        <f t="shared" si="4"/>
        <v>ok</v>
      </c>
      <c r="Q12" s="210" t="s">
        <v>31</v>
      </c>
      <c r="R12" s="210" t="s">
        <v>32</v>
      </c>
    </row>
    <row r="13" spans="1:18" s="10" customFormat="1" ht="38.25" x14ac:dyDescent="0.2">
      <c r="A13" s="140" t="s">
        <v>92</v>
      </c>
      <c r="B13" s="60" t="s">
        <v>93</v>
      </c>
      <c r="C13" s="35">
        <f t="shared" si="5"/>
        <v>0</v>
      </c>
      <c r="D13" s="59"/>
      <c r="E13" s="59"/>
      <c r="F13" s="35">
        <f t="shared" si="6"/>
        <v>0</v>
      </c>
      <c r="G13" s="59"/>
      <c r="H13" s="59"/>
      <c r="I13" s="35">
        <f t="shared" si="7"/>
        <v>0</v>
      </c>
      <c r="J13" s="35"/>
      <c r="K13" s="59"/>
      <c r="L13" s="59"/>
      <c r="M13" s="59"/>
      <c r="N13" s="59"/>
      <c r="O13" s="59"/>
      <c r="P13" s="109" t="str">
        <f t="shared" si="4"/>
        <v>ok</v>
      </c>
      <c r="Q13" s="210" t="s">
        <v>31</v>
      </c>
      <c r="R13" s="210" t="s">
        <v>33</v>
      </c>
    </row>
    <row r="14" spans="1:18" s="10" customFormat="1" ht="38.25" x14ac:dyDescent="0.2">
      <c r="A14" s="140" t="s">
        <v>94</v>
      </c>
      <c r="B14" s="60" t="s">
        <v>34</v>
      </c>
      <c r="C14" s="35">
        <f t="shared" si="5"/>
        <v>0</v>
      </c>
      <c r="D14" s="59"/>
      <c r="E14" s="59"/>
      <c r="F14" s="35">
        <f t="shared" si="6"/>
        <v>0</v>
      </c>
      <c r="G14" s="59"/>
      <c r="H14" s="59"/>
      <c r="I14" s="35">
        <f t="shared" si="7"/>
        <v>0</v>
      </c>
      <c r="J14" s="35"/>
      <c r="K14" s="59"/>
      <c r="L14" s="59"/>
      <c r="M14" s="59"/>
      <c r="N14" s="59"/>
      <c r="O14" s="59"/>
      <c r="P14" s="109" t="str">
        <f t="shared" si="4"/>
        <v>ok</v>
      </c>
      <c r="Q14" s="217" t="s">
        <v>31</v>
      </c>
      <c r="R14" s="210" t="s">
        <v>34</v>
      </c>
    </row>
    <row r="15" spans="1:18" s="10" customFormat="1" ht="38.25" x14ac:dyDescent="0.2">
      <c r="A15" s="140" t="s">
        <v>95</v>
      </c>
      <c r="B15" s="60" t="s">
        <v>96</v>
      </c>
      <c r="C15" s="35">
        <f t="shared" si="5"/>
        <v>0</v>
      </c>
      <c r="D15" s="59"/>
      <c r="E15" s="59"/>
      <c r="F15" s="35">
        <f t="shared" si="6"/>
        <v>0</v>
      </c>
      <c r="G15" s="59"/>
      <c r="H15" s="59"/>
      <c r="I15" s="35">
        <f t="shared" si="7"/>
        <v>0</v>
      </c>
      <c r="J15" s="35"/>
      <c r="K15" s="59"/>
      <c r="L15" s="59"/>
      <c r="M15" s="59"/>
      <c r="N15" s="59"/>
      <c r="O15" s="59"/>
      <c r="P15" s="109" t="str">
        <f t="shared" si="4"/>
        <v>ok</v>
      </c>
      <c r="Q15" s="210" t="s">
        <v>35</v>
      </c>
      <c r="R15" s="210" t="s">
        <v>36</v>
      </c>
    </row>
    <row r="16" spans="1:18" s="10" customFormat="1" ht="25.5" x14ac:dyDescent="0.2">
      <c r="A16" s="140" t="s">
        <v>97</v>
      </c>
      <c r="B16" s="60" t="s">
        <v>38</v>
      </c>
      <c r="C16" s="35">
        <f t="shared" si="5"/>
        <v>0</v>
      </c>
      <c r="D16" s="59"/>
      <c r="E16" s="59"/>
      <c r="F16" s="35">
        <f t="shared" si="6"/>
        <v>0</v>
      </c>
      <c r="G16" s="59"/>
      <c r="H16" s="59"/>
      <c r="I16" s="35">
        <f t="shared" si="7"/>
        <v>0</v>
      </c>
      <c r="J16" s="35"/>
      <c r="K16" s="59"/>
      <c r="L16" s="59"/>
      <c r="M16" s="59"/>
      <c r="N16" s="59"/>
      <c r="O16" s="59"/>
      <c r="P16" s="109" t="str">
        <f t="shared" si="4"/>
        <v>ok</v>
      </c>
      <c r="Q16" s="210" t="s">
        <v>37</v>
      </c>
      <c r="R16" s="210" t="s">
        <v>38</v>
      </c>
    </row>
    <row r="17" spans="1:18" s="10" customFormat="1" x14ac:dyDescent="0.2">
      <c r="A17" s="140"/>
      <c r="B17" s="61" t="s">
        <v>98</v>
      </c>
      <c r="C17" s="35">
        <f>F17+I17</f>
        <v>0</v>
      </c>
      <c r="D17" s="35"/>
      <c r="E17" s="35"/>
      <c r="F17" s="35">
        <f>F9</f>
        <v>0</v>
      </c>
      <c r="G17" s="35"/>
      <c r="H17" s="35"/>
      <c r="I17" s="35">
        <f>I9</f>
        <v>0</v>
      </c>
      <c r="J17" s="35"/>
      <c r="K17" s="35">
        <f>K9</f>
        <v>0</v>
      </c>
      <c r="L17" s="35">
        <f t="shared" ref="L17:O17" si="8">L9</f>
        <v>0</v>
      </c>
      <c r="M17" s="35">
        <f t="shared" si="8"/>
        <v>0</v>
      </c>
      <c r="N17" s="35">
        <f t="shared" si="8"/>
        <v>0</v>
      </c>
      <c r="O17" s="35">
        <f t="shared" si="8"/>
        <v>0</v>
      </c>
      <c r="P17" s="109"/>
      <c r="Q17" s="210"/>
      <c r="R17" s="210"/>
    </row>
    <row r="18" spans="1:18" s="10" customFormat="1" ht="15.75" thickBot="1" x14ac:dyDescent="0.25">
      <c r="A18" s="139"/>
      <c r="B18" s="247" t="s">
        <v>99</v>
      </c>
      <c r="C18" s="247"/>
      <c r="D18" s="247"/>
      <c r="E18" s="247"/>
      <c r="F18" s="247"/>
      <c r="G18" s="247"/>
      <c r="H18" s="247"/>
      <c r="I18" s="247"/>
      <c r="J18" s="247"/>
      <c r="K18" s="247"/>
      <c r="L18" s="247"/>
      <c r="M18" s="247"/>
      <c r="N18" s="247"/>
      <c r="O18" s="247"/>
      <c r="P18" s="109"/>
      <c r="Q18" s="210"/>
      <c r="R18" s="210"/>
    </row>
    <row r="19" spans="1:18" s="10" customFormat="1" ht="15.75" thickTop="1" x14ac:dyDescent="0.2">
      <c r="A19" s="141" t="s">
        <v>100</v>
      </c>
      <c r="B19" s="60" t="s">
        <v>101</v>
      </c>
      <c r="C19" s="35">
        <f t="shared" ref="C19:C44" si="9">F19+I19</f>
        <v>0</v>
      </c>
      <c r="D19" s="35">
        <f t="shared" ref="D19:E19" si="10">D20+D21+D22+D23+D24+D25+D26</f>
        <v>0</v>
      </c>
      <c r="E19" s="35">
        <f t="shared" si="10"/>
        <v>0</v>
      </c>
      <c r="F19" s="35">
        <f t="shared" ref="F19:F43" si="11">D19+E19</f>
        <v>0</v>
      </c>
      <c r="G19" s="35">
        <f t="shared" ref="G19:H19" si="12">G20+G21+G22+G23+G24+G25+G26</f>
        <v>0</v>
      </c>
      <c r="H19" s="35">
        <f t="shared" si="12"/>
        <v>0</v>
      </c>
      <c r="I19" s="35">
        <f>G19+H19</f>
        <v>0</v>
      </c>
      <c r="J19" s="35"/>
      <c r="K19" s="35">
        <f t="shared" ref="K19:O19" si="13">K20+K21+K22+K23+K24+K25+K26</f>
        <v>0</v>
      </c>
      <c r="L19" s="35">
        <f t="shared" si="13"/>
        <v>0</v>
      </c>
      <c r="M19" s="35">
        <f t="shared" si="13"/>
        <v>0</v>
      </c>
      <c r="N19" s="35">
        <f t="shared" si="13"/>
        <v>0</v>
      </c>
      <c r="O19" s="35">
        <f t="shared" si="13"/>
        <v>0</v>
      </c>
      <c r="P19" s="109" t="str">
        <f t="shared" ref="P19:P43" si="14">IF(C19=SUM(K19:O19),"ok","Eroare")</f>
        <v>ok</v>
      </c>
      <c r="Q19" s="210"/>
      <c r="R19" s="210"/>
    </row>
    <row r="20" spans="1:18" s="10" customFormat="1" ht="38.25" x14ac:dyDescent="0.2">
      <c r="A20" s="140" t="s">
        <v>102</v>
      </c>
      <c r="B20" s="60" t="s">
        <v>103</v>
      </c>
      <c r="C20" s="35">
        <f t="shared" si="9"/>
        <v>0</v>
      </c>
      <c r="D20" s="59"/>
      <c r="E20" s="59"/>
      <c r="F20" s="35">
        <f t="shared" si="11"/>
        <v>0</v>
      </c>
      <c r="G20" s="59"/>
      <c r="H20" s="59"/>
      <c r="I20" s="35">
        <f t="shared" ref="I20:I26" si="15">G20+H20</f>
        <v>0</v>
      </c>
      <c r="J20" s="35"/>
      <c r="K20" s="59"/>
      <c r="L20" s="59"/>
      <c r="M20" s="59"/>
      <c r="N20" s="59"/>
      <c r="O20" s="59"/>
      <c r="P20" s="109" t="str">
        <f t="shared" si="14"/>
        <v>ok</v>
      </c>
      <c r="Q20" s="210" t="s">
        <v>28</v>
      </c>
      <c r="R20" s="210" t="s">
        <v>39</v>
      </c>
    </row>
    <row r="21" spans="1:18" s="10" customFormat="1" ht="25.5" x14ac:dyDescent="0.2">
      <c r="A21" s="140" t="s">
        <v>104</v>
      </c>
      <c r="B21" s="60" t="s">
        <v>105</v>
      </c>
      <c r="C21" s="35">
        <f t="shared" si="9"/>
        <v>0</v>
      </c>
      <c r="D21" s="59"/>
      <c r="E21" s="59"/>
      <c r="F21" s="35">
        <f t="shared" si="11"/>
        <v>0</v>
      </c>
      <c r="G21" s="59"/>
      <c r="H21" s="59"/>
      <c r="I21" s="35">
        <f t="shared" si="15"/>
        <v>0</v>
      </c>
      <c r="J21" s="35"/>
      <c r="K21" s="59"/>
      <c r="L21" s="59"/>
      <c r="M21" s="59"/>
      <c r="N21" s="59"/>
      <c r="O21" s="59"/>
      <c r="P21" s="109" t="str">
        <f t="shared" si="14"/>
        <v>ok</v>
      </c>
      <c r="Q21" s="210" t="s">
        <v>58</v>
      </c>
      <c r="R21" s="210" t="s">
        <v>59</v>
      </c>
    </row>
    <row r="22" spans="1:18" s="10" customFormat="1" ht="38.25" x14ac:dyDescent="0.2">
      <c r="A22" s="140" t="s">
        <v>106</v>
      </c>
      <c r="B22" s="60" t="s">
        <v>40</v>
      </c>
      <c r="C22" s="35">
        <f t="shared" si="9"/>
        <v>0</v>
      </c>
      <c r="D22" s="59"/>
      <c r="E22" s="59"/>
      <c r="F22" s="35">
        <f t="shared" si="11"/>
        <v>0</v>
      </c>
      <c r="G22" s="59"/>
      <c r="H22" s="59"/>
      <c r="I22" s="35">
        <f t="shared" si="15"/>
        <v>0</v>
      </c>
      <c r="J22" s="35"/>
      <c r="K22" s="59"/>
      <c r="L22" s="59"/>
      <c r="M22" s="59"/>
      <c r="N22" s="59"/>
      <c r="O22" s="59"/>
      <c r="P22" s="109" t="str">
        <f t="shared" si="14"/>
        <v>ok</v>
      </c>
      <c r="Q22" s="210" t="s">
        <v>31</v>
      </c>
      <c r="R22" s="210" t="s">
        <v>40</v>
      </c>
    </row>
    <row r="23" spans="1:18" s="10" customFormat="1" ht="38.25" x14ac:dyDescent="0.2">
      <c r="A23" s="140" t="s">
        <v>107</v>
      </c>
      <c r="B23" s="60" t="s">
        <v>41</v>
      </c>
      <c r="C23" s="35">
        <f t="shared" si="9"/>
        <v>0</v>
      </c>
      <c r="D23" s="59"/>
      <c r="E23" s="59"/>
      <c r="F23" s="35">
        <f t="shared" si="11"/>
        <v>0</v>
      </c>
      <c r="G23" s="59"/>
      <c r="H23" s="59"/>
      <c r="I23" s="35">
        <f t="shared" si="15"/>
        <v>0</v>
      </c>
      <c r="J23" s="35"/>
      <c r="K23" s="59"/>
      <c r="L23" s="59"/>
      <c r="M23" s="59"/>
      <c r="N23" s="59"/>
      <c r="O23" s="59"/>
      <c r="P23" s="109" t="str">
        <f t="shared" si="14"/>
        <v>ok</v>
      </c>
      <c r="Q23" s="210" t="s">
        <v>31</v>
      </c>
      <c r="R23" s="210" t="s">
        <v>41</v>
      </c>
    </row>
    <row r="24" spans="1:18" s="10" customFormat="1" ht="51" x14ac:dyDescent="0.2">
      <c r="A24" s="140" t="s">
        <v>108</v>
      </c>
      <c r="B24" s="60" t="s">
        <v>42</v>
      </c>
      <c r="C24" s="35">
        <f t="shared" si="9"/>
        <v>0</v>
      </c>
      <c r="D24" s="59"/>
      <c r="E24" s="59"/>
      <c r="F24" s="35">
        <f t="shared" si="11"/>
        <v>0</v>
      </c>
      <c r="G24" s="59"/>
      <c r="H24" s="59"/>
      <c r="I24" s="35">
        <f t="shared" si="15"/>
        <v>0</v>
      </c>
      <c r="J24" s="35"/>
      <c r="K24" s="59"/>
      <c r="L24" s="59"/>
      <c r="M24" s="59"/>
      <c r="N24" s="59"/>
      <c r="O24" s="59"/>
      <c r="P24" s="109" t="str">
        <f t="shared" si="14"/>
        <v>ok</v>
      </c>
      <c r="Q24" s="210" t="s">
        <v>31</v>
      </c>
      <c r="R24" s="210" t="s">
        <v>42</v>
      </c>
    </row>
    <row r="25" spans="1:18" s="10" customFormat="1" ht="38.25" x14ac:dyDescent="0.2">
      <c r="A25" s="140" t="s">
        <v>109</v>
      </c>
      <c r="B25" s="60" t="s">
        <v>110</v>
      </c>
      <c r="C25" s="35">
        <f t="shared" si="9"/>
        <v>0</v>
      </c>
      <c r="D25" s="59"/>
      <c r="E25" s="59"/>
      <c r="F25" s="35">
        <f t="shared" si="11"/>
        <v>0</v>
      </c>
      <c r="G25" s="59"/>
      <c r="H25" s="59"/>
      <c r="I25" s="35">
        <f t="shared" si="15"/>
        <v>0</v>
      </c>
      <c r="J25" s="35"/>
      <c r="K25" s="59"/>
      <c r="L25" s="59"/>
      <c r="M25" s="59"/>
      <c r="N25" s="59"/>
      <c r="O25" s="59"/>
      <c r="P25" s="109" t="str">
        <f t="shared" si="14"/>
        <v>ok</v>
      </c>
      <c r="Q25" s="210" t="s">
        <v>35</v>
      </c>
      <c r="R25" s="210" t="s">
        <v>43</v>
      </c>
    </row>
    <row r="26" spans="1:18" s="10" customFormat="1" ht="25.5" x14ac:dyDescent="0.2">
      <c r="A26" s="140" t="s">
        <v>111</v>
      </c>
      <c r="B26" s="60" t="s">
        <v>112</v>
      </c>
      <c r="C26" s="35">
        <f t="shared" si="9"/>
        <v>0</v>
      </c>
      <c r="D26" s="59"/>
      <c r="E26" s="59"/>
      <c r="F26" s="35">
        <f t="shared" si="11"/>
        <v>0</v>
      </c>
      <c r="G26" s="59"/>
      <c r="H26" s="59"/>
      <c r="I26" s="35">
        <f t="shared" si="15"/>
        <v>0</v>
      </c>
      <c r="J26" s="35"/>
      <c r="K26" s="59"/>
      <c r="L26" s="59"/>
      <c r="M26" s="59"/>
      <c r="N26" s="59"/>
      <c r="O26" s="59"/>
      <c r="P26" s="109" t="str">
        <f t="shared" si="14"/>
        <v>ok</v>
      </c>
      <c r="Q26" s="210" t="s">
        <v>37</v>
      </c>
      <c r="R26" s="210" t="s">
        <v>44</v>
      </c>
    </row>
    <row r="27" spans="1:18" s="10" customFormat="1" x14ac:dyDescent="0.2">
      <c r="A27" s="140"/>
      <c r="B27" s="61" t="s">
        <v>113</v>
      </c>
      <c r="C27" s="35">
        <f t="shared" si="9"/>
        <v>0</v>
      </c>
      <c r="D27" s="35"/>
      <c r="E27" s="35"/>
      <c r="F27" s="35">
        <f>F19</f>
        <v>0</v>
      </c>
      <c r="G27" s="35"/>
      <c r="H27" s="35"/>
      <c r="I27" s="35">
        <f>I19</f>
        <v>0</v>
      </c>
      <c r="J27" s="35"/>
      <c r="K27" s="35">
        <f>K19</f>
        <v>0</v>
      </c>
      <c r="L27" s="35">
        <f t="shared" ref="L27:O27" si="16">L19</f>
        <v>0</v>
      </c>
      <c r="M27" s="35">
        <f t="shared" si="16"/>
        <v>0</v>
      </c>
      <c r="N27" s="35">
        <f t="shared" si="16"/>
        <v>0</v>
      </c>
      <c r="O27" s="35">
        <f t="shared" si="16"/>
        <v>0</v>
      </c>
      <c r="P27" s="109"/>
      <c r="Q27" s="210"/>
      <c r="R27" s="210"/>
    </row>
    <row r="28" spans="1:18" s="10" customFormat="1" ht="15.75" thickBot="1" x14ac:dyDescent="0.25">
      <c r="A28" s="140"/>
      <c r="B28" s="247" t="s">
        <v>306</v>
      </c>
      <c r="C28" s="247"/>
      <c r="D28" s="247"/>
      <c r="E28" s="247"/>
      <c r="F28" s="247"/>
      <c r="G28" s="247"/>
      <c r="H28" s="247"/>
      <c r="I28" s="247"/>
      <c r="J28" s="247"/>
      <c r="K28" s="247"/>
      <c r="L28" s="247"/>
      <c r="M28" s="247"/>
      <c r="N28" s="247"/>
      <c r="O28" s="247"/>
      <c r="P28" s="109"/>
      <c r="Q28" s="210"/>
      <c r="R28" s="210"/>
    </row>
    <row r="29" spans="1:18" s="10" customFormat="1" ht="24.75" thickTop="1" x14ac:dyDescent="0.2">
      <c r="A29" s="140" t="s">
        <v>114</v>
      </c>
      <c r="B29" s="211" t="s">
        <v>310</v>
      </c>
      <c r="C29" s="35">
        <f t="shared" ref="C29:C36" si="17">F29+I29</f>
        <v>0</v>
      </c>
      <c r="D29" s="35">
        <f t="shared" ref="D29:E29" si="18">D30+D31+D32+D33+D34+D35+D36</f>
        <v>0</v>
      </c>
      <c r="E29" s="35">
        <f t="shared" si="18"/>
        <v>0</v>
      </c>
      <c r="F29" s="35">
        <f t="shared" ref="F29:F36" si="19">D29+E29</f>
        <v>0</v>
      </c>
      <c r="G29" s="35">
        <f t="shared" ref="G29:H29" si="20">G30+G31+G32+G33+G34+G35+G36</f>
        <v>0</v>
      </c>
      <c r="H29" s="35">
        <f t="shared" si="20"/>
        <v>0</v>
      </c>
      <c r="I29" s="35">
        <f>G29+H29</f>
        <v>0</v>
      </c>
      <c r="J29" s="35"/>
      <c r="K29" s="35">
        <f t="shared" ref="K29:O29" si="21">K30+K31+K32+K33+K34+K35+K36</f>
        <v>0</v>
      </c>
      <c r="L29" s="35">
        <f t="shared" si="21"/>
        <v>0</v>
      </c>
      <c r="M29" s="35">
        <f t="shared" si="21"/>
        <v>0</v>
      </c>
      <c r="N29" s="35">
        <f t="shared" si="21"/>
        <v>0</v>
      </c>
      <c r="O29" s="35">
        <f t="shared" si="21"/>
        <v>0</v>
      </c>
      <c r="P29" s="109" t="str">
        <f t="shared" ref="P29:P36" si="22">IF(C29=SUM(K29:O29),"ok","Eroare")</f>
        <v>ok</v>
      </c>
      <c r="Q29" s="210"/>
      <c r="R29" s="210"/>
    </row>
    <row r="30" spans="1:18" s="10" customFormat="1" x14ac:dyDescent="0.2">
      <c r="A30" s="140" t="s">
        <v>116</v>
      </c>
      <c r="B30" s="60"/>
      <c r="C30" s="35">
        <f t="shared" si="17"/>
        <v>0</v>
      </c>
      <c r="D30" s="59"/>
      <c r="E30" s="59"/>
      <c r="F30" s="35">
        <f t="shared" si="19"/>
        <v>0</v>
      </c>
      <c r="G30" s="59"/>
      <c r="H30" s="59"/>
      <c r="I30" s="35">
        <f t="shared" ref="I30:I36" si="23">G30+H30</f>
        <v>0</v>
      </c>
      <c r="J30" s="35"/>
      <c r="K30" s="59"/>
      <c r="L30" s="59"/>
      <c r="M30" s="59"/>
      <c r="N30" s="59"/>
      <c r="O30" s="59"/>
      <c r="P30" s="109" t="str">
        <f t="shared" si="22"/>
        <v>ok</v>
      </c>
      <c r="Q30" s="210"/>
      <c r="R30" s="210"/>
    </row>
    <row r="31" spans="1:18" s="10" customFormat="1" x14ac:dyDescent="0.2">
      <c r="A31" s="140" t="s">
        <v>118</v>
      </c>
      <c r="B31" s="60"/>
      <c r="C31" s="35">
        <f t="shared" si="17"/>
        <v>0</v>
      </c>
      <c r="D31" s="59"/>
      <c r="E31" s="59"/>
      <c r="F31" s="35">
        <f t="shared" si="19"/>
        <v>0</v>
      </c>
      <c r="G31" s="59"/>
      <c r="H31" s="59"/>
      <c r="I31" s="35">
        <f t="shared" si="23"/>
        <v>0</v>
      </c>
      <c r="J31" s="35"/>
      <c r="K31" s="59"/>
      <c r="L31" s="59"/>
      <c r="M31" s="59"/>
      <c r="N31" s="59"/>
      <c r="O31" s="59"/>
      <c r="P31" s="109" t="str">
        <f t="shared" si="22"/>
        <v>ok</v>
      </c>
      <c r="Q31" s="210"/>
      <c r="R31" s="210"/>
    </row>
    <row r="32" spans="1:18" s="10" customFormat="1" x14ac:dyDescent="0.2">
      <c r="A32" s="140" t="s">
        <v>119</v>
      </c>
      <c r="B32" s="60"/>
      <c r="C32" s="35">
        <f t="shared" si="17"/>
        <v>0</v>
      </c>
      <c r="D32" s="59"/>
      <c r="E32" s="59"/>
      <c r="F32" s="35">
        <f t="shared" si="19"/>
        <v>0</v>
      </c>
      <c r="G32" s="59"/>
      <c r="H32" s="59"/>
      <c r="I32" s="35">
        <f t="shared" si="23"/>
        <v>0</v>
      </c>
      <c r="J32" s="35"/>
      <c r="K32" s="59"/>
      <c r="L32" s="59"/>
      <c r="M32" s="59"/>
      <c r="N32" s="59"/>
      <c r="O32" s="59"/>
      <c r="P32" s="109" t="str">
        <f t="shared" si="22"/>
        <v>ok</v>
      </c>
      <c r="Q32" s="210"/>
      <c r="R32" s="210"/>
    </row>
    <row r="33" spans="1:18" s="10" customFormat="1" x14ac:dyDescent="0.2">
      <c r="A33" s="140" t="s">
        <v>121</v>
      </c>
      <c r="B33" s="60"/>
      <c r="C33" s="35">
        <f t="shared" si="17"/>
        <v>0</v>
      </c>
      <c r="D33" s="59"/>
      <c r="E33" s="59"/>
      <c r="F33" s="35">
        <f t="shared" si="19"/>
        <v>0</v>
      </c>
      <c r="G33" s="59"/>
      <c r="H33" s="59"/>
      <c r="I33" s="35">
        <f t="shared" si="23"/>
        <v>0</v>
      </c>
      <c r="J33" s="35"/>
      <c r="K33" s="59"/>
      <c r="L33" s="59"/>
      <c r="M33" s="59"/>
      <c r="N33" s="59"/>
      <c r="O33" s="59"/>
      <c r="P33" s="109" t="str">
        <f t="shared" si="22"/>
        <v>ok</v>
      </c>
      <c r="Q33" s="210"/>
      <c r="R33" s="210"/>
    </row>
    <row r="34" spans="1:18" s="10" customFormat="1" x14ac:dyDescent="0.2">
      <c r="A34" s="140" t="s">
        <v>307</v>
      </c>
      <c r="B34" s="60"/>
      <c r="C34" s="35">
        <f t="shared" si="17"/>
        <v>0</v>
      </c>
      <c r="D34" s="59"/>
      <c r="E34" s="59"/>
      <c r="F34" s="35">
        <f t="shared" si="19"/>
        <v>0</v>
      </c>
      <c r="G34" s="59"/>
      <c r="H34" s="59"/>
      <c r="I34" s="35">
        <f t="shared" si="23"/>
        <v>0</v>
      </c>
      <c r="J34" s="35"/>
      <c r="K34" s="59"/>
      <c r="L34" s="59"/>
      <c r="M34" s="59"/>
      <c r="N34" s="59"/>
      <c r="O34" s="59"/>
      <c r="P34" s="109" t="str">
        <f t="shared" si="22"/>
        <v>ok</v>
      </c>
      <c r="Q34" s="210"/>
      <c r="R34" s="210"/>
    </row>
    <row r="35" spans="1:18" s="10" customFormat="1" x14ac:dyDescent="0.2">
      <c r="A35" s="140" t="s">
        <v>308</v>
      </c>
      <c r="B35" s="60"/>
      <c r="C35" s="35">
        <f t="shared" si="17"/>
        <v>0</v>
      </c>
      <c r="D35" s="59"/>
      <c r="E35" s="59"/>
      <c r="F35" s="35">
        <f t="shared" si="19"/>
        <v>0</v>
      </c>
      <c r="G35" s="59"/>
      <c r="H35" s="59"/>
      <c r="I35" s="35">
        <f t="shared" si="23"/>
        <v>0</v>
      </c>
      <c r="J35" s="35"/>
      <c r="K35" s="59"/>
      <c r="L35" s="59"/>
      <c r="M35" s="59"/>
      <c r="N35" s="59"/>
      <c r="O35" s="59"/>
      <c r="P35" s="109" t="str">
        <f t="shared" si="22"/>
        <v>ok</v>
      </c>
      <c r="Q35" s="210"/>
      <c r="R35" s="210"/>
    </row>
    <row r="36" spans="1:18" s="10" customFormat="1" x14ac:dyDescent="0.2">
      <c r="A36" s="140" t="s">
        <v>309</v>
      </c>
      <c r="B36" s="212"/>
      <c r="C36" s="35">
        <f t="shared" si="17"/>
        <v>0</v>
      </c>
      <c r="D36" s="59"/>
      <c r="E36" s="59"/>
      <c r="F36" s="35">
        <f t="shared" si="19"/>
        <v>0</v>
      </c>
      <c r="G36" s="59"/>
      <c r="H36" s="59"/>
      <c r="I36" s="35">
        <f t="shared" si="23"/>
        <v>0</v>
      </c>
      <c r="J36" s="35"/>
      <c r="K36" s="59"/>
      <c r="L36" s="59"/>
      <c r="M36" s="59"/>
      <c r="N36" s="59"/>
      <c r="O36" s="59"/>
      <c r="P36" s="109" t="str">
        <f t="shared" si="22"/>
        <v>ok</v>
      </c>
      <c r="Q36" s="210"/>
      <c r="R36" s="210"/>
    </row>
    <row r="37" spans="1:18" s="10" customFormat="1" x14ac:dyDescent="0.2">
      <c r="A37" s="140"/>
      <c r="B37" s="61" t="s">
        <v>123</v>
      </c>
      <c r="C37" s="35">
        <f>F37+I37</f>
        <v>0</v>
      </c>
      <c r="D37" s="35"/>
      <c r="E37" s="35"/>
      <c r="F37" s="35">
        <f>F29</f>
        <v>0</v>
      </c>
      <c r="G37" s="35"/>
      <c r="H37" s="35"/>
      <c r="I37" s="35">
        <f>I29</f>
        <v>0</v>
      </c>
      <c r="J37" s="35"/>
      <c r="K37" s="35">
        <f>K29</f>
        <v>0</v>
      </c>
      <c r="L37" s="35">
        <f t="shared" ref="L37:O37" si="24">L29</f>
        <v>0</v>
      </c>
      <c r="M37" s="35">
        <f t="shared" si="24"/>
        <v>0</v>
      </c>
      <c r="N37" s="35">
        <f t="shared" si="24"/>
        <v>0</v>
      </c>
      <c r="O37" s="35">
        <f t="shared" si="24"/>
        <v>0</v>
      </c>
      <c r="P37" s="109"/>
      <c r="Q37" s="210"/>
      <c r="R37" s="210"/>
    </row>
    <row r="38" spans="1:18" s="10" customFormat="1" ht="15.75" thickBot="1" x14ac:dyDescent="0.25">
      <c r="A38" s="139"/>
      <c r="B38" s="247" t="s">
        <v>311</v>
      </c>
      <c r="C38" s="247"/>
      <c r="D38" s="247"/>
      <c r="E38" s="247"/>
      <c r="F38" s="247"/>
      <c r="G38" s="247"/>
      <c r="H38" s="247"/>
      <c r="I38" s="247"/>
      <c r="J38" s="247"/>
      <c r="K38" s="247"/>
      <c r="L38" s="247"/>
      <c r="M38" s="247"/>
      <c r="N38" s="247"/>
      <c r="O38" s="247"/>
      <c r="P38" s="109"/>
      <c r="Q38" s="210"/>
      <c r="R38" s="210"/>
    </row>
    <row r="39" spans="1:18" s="10" customFormat="1" ht="15.75" thickTop="1" x14ac:dyDescent="0.2">
      <c r="A39" s="141" t="s">
        <v>124</v>
      </c>
      <c r="B39" s="60" t="s">
        <v>115</v>
      </c>
      <c r="C39" s="35">
        <f t="shared" si="9"/>
        <v>0</v>
      </c>
      <c r="D39" s="35">
        <f>D40+D41+D42+D43</f>
        <v>0</v>
      </c>
      <c r="E39" s="35">
        <f>E40+E41+E42+E43</f>
        <v>0</v>
      </c>
      <c r="F39" s="35">
        <f t="shared" si="11"/>
        <v>0</v>
      </c>
      <c r="G39" s="35">
        <f>G40+G41+G42+G43</f>
        <v>0</v>
      </c>
      <c r="H39" s="35">
        <f>H40+H41+H42+H43</f>
        <v>0</v>
      </c>
      <c r="I39" s="35">
        <f>G39+H39</f>
        <v>0</v>
      </c>
      <c r="J39" s="35"/>
      <c r="K39" s="35">
        <f t="shared" ref="K39:O39" si="25">K40+K41+K42+K43</f>
        <v>0</v>
      </c>
      <c r="L39" s="35">
        <f t="shared" si="25"/>
        <v>0</v>
      </c>
      <c r="M39" s="35">
        <f t="shared" si="25"/>
        <v>0</v>
      </c>
      <c r="N39" s="35">
        <f t="shared" si="25"/>
        <v>0</v>
      </c>
      <c r="O39" s="35">
        <f t="shared" si="25"/>
        <v>0</v>
      </c>
      <c r="P39" s="109" t="str">
        <f t="shared" si="14"/>
        <v>ok</v>
      </c>
      <c r="Q39" s="218"/>
      <c r="R39" s="220"/>
    </row>
    <row r="40" spans="1:18" s="10" customFormat="1" ht="38.25" x14ac:dyDescent="0.2">
      <c r="A40" s="140" t="s">
        <v>126</v>
      </c>
      <c r="B40" s="60" t="s">
        <v>117</v>
      </c>
      <c r="C40" s="35">
        <f t="shared" si="9"/>
        <v>0</v>
      </c>
      <c r="D40" s="59"/>
      <c r="E40" s="59"/>
      <c r="F40" s="35">
        <f t="shared" si="11"/>
        <v>0</v>
      </c>
      <c r="G40" s="59"/>
      <c r="H40" s="59"/>
      <c r="I40" s="35">
        <f t="shared" ref="I40:I41" si="26">G40+H40</f>
        <v>0</v>
      </c>
      <c r="J40" s="35"/>
      <c r="K40" s="59"/>
      <c r="L40" s="59"/>
      <c r="M40" s="59"/>
      <c r="N40" s="59"/>
      <c r="O40" s="59"/>
      <c r="P40" s="109" t="str">
        <f t="shared" si="14"/>
        <v>ok</v>
      </c>
      <c r="Q40" s="210" t="s">
        <v>28</v>
      </c>
      <c r="R40" s="210" t="s">
        <v>45</v>
      </c>
    </row>
    <row r="41" spans="1:18" s="10" customFormat="1" x14ac:dyDescent="0.2">
      <c r="A41" s="140" t="s">
        <v>128</v>
      </c>
      <c r="B41" s="60" t="s">
        <v>46</v>
      </c>
      <c r="C41" s="35">
        <f t="shared" si="9"/>
        <v>0</v>
      </c>
      <c r="D41" s="59"/>
      <c r="E41" s="59"/>
      <c r="F41" s="35">
        <f t="shared" si="11"/>
        <v>0</v>
      </c>
      <c r="G41" s="59"/>
      <c r="H41" s="59"/>
      <c r="I41" s="35">
        <f t="shared" si="26"/>
        <v>0</v>
      </c>
      <c r="J41" s="35"/>
      <c r="K41" s="59"/>
      <c r="L41" s="59"/>
      <c r="M41" s="59"/>
      <c r="N41" s="59"/>
      <c r="O41" s="59"/>
      <c r="P41" s="109" t="str">
        <f t="shared" si="14"/>
        <v>ok</v>
      </c>
      <c r="Q41" s="210" t="s">
        <v>37</v>
      </c>
      <c r="R41" s="210" t="s">
        <v>46</v>
      </c>
    </row>
    <row r="42" spans="1:18" s="10" customFormat="1" ht="25.5" x14ac:dyDescent="0.2">
      <c r="A42" s="140" t="s">
        <v>130</v>
      </c>
      <c r="B42" s="60" t="s">
        <v>120</v>
      </c>
      <c r="C42" s="35">
        <f t="shared" si="9"/>
        <v>0</v>
      </c>
      <c r="D42" s="59"/>
      <c r="E42" s="59"/>
      <c r="F42" s="35">
        <f t="shared" si="11"/>
        <v>0</v>
      </c>
      <c r="G42" s="59"/>
      <c r="H42" s="59"/>
      <c r="I42" s="35">
        <f>G42+H42</f>
        <v>0</v>
      </c>
      <c r="J42" s="35"/>
      <c r="K42" s="59"/>
      <c r="L42" s="59"/>
      <c r="M42" s="59"/>
      <c r="N42" s="59"/>
      <c r="O42" s="59"/>
      <c r="P42" s="109" t="str">
        <f t="shared" si="14"/>
        <v>ok</v>
      </c>
      <c r="Q42" s="210" t="s">
        <v>37</v>
      </c>
      <c r="R42" s="210" t="s">
        <v>47</v>
      </c>
    </row>
    <row r="43" spans="1:18" s="10" customFormat="1" x14ac:dyDescent="0.2">
      <c r="A43" s="140" t="s">
        <v>328</v>
      </c>
      <c r="B43" s="60" t="s">
        <v>122</v>
      </c>
      <c r="C43" s="35">
        <f t="shared" si="9"/>
        <v>0</v>
      </c>
      <c r="D43" s="59"/>
      <c r="E43" s="59"/>
      <c r="F43" s="35">
        <f t="shared" si="11"/>
        <v>0</v>
      </c>
      <c r="G43" s="59"/>
      <c r="H43" s="59"/>
      <c r="I43" s="35">
        <f>G43+H43</f>
        <v>0</v>
      </c>
      <c r="J43" s="35"/>
      <c r="K43" s="59"/>
      <c r="L43" s="59"/>
      <c r="M43" s="59"/>
      <c r="N43" s="59"/>
      <c r="O43" s="59"/>
      <c r="P43" s="109" t="str">
        <f t="shared" si="14"/>
        <v>ok</v>
      </c>
      <c r="Q43" s="210" t="s">
        <v>37</v>
      </c>
      <c r="R43" s="210" t="s">
        <v>48</v>
      </c>
    </row>
    <row r="44" spans="1:18" s="10" customFormat="1" x14ac:dyDescent="0.2">
      <c r="A44" s="140"/>
      <c r="B44" s="61" t="s">
        <v>132</v>
      </c>
      <c r="C44" s="35">
        <f t="shared" si="9"/>
        <v>0</v>
      </c>
      <c r="D44" s="35"/>
      <c r="E44" s="35"/>
      <c r="F44" s="35">
        <f>F39</f>
        <v>0</v>
      </c>
      <c r="G44" s="35"/>
      <c r="H44" s="35"/>
      <c r="I44" s="35">
        <f>I39</f>
        <v>0</v>
      </c>
      <c r="J44" s="35"/>
      <c r="K44" s="35">
        <f>K39</f>
        <v>0</v>
      </c>
      <c r="L44" s="35">
        <f t="shared" ref="L44:O44" si="27">L39</f>
        <v>0</v>
      </c>
      <c r="M44" s="35">
        <f t="shared" si="27"/>
        <v>0</v>
      </c>
      <c r="N44" s="35">
        <f t="shared" si="27"/>
        <v>0</v>
      </c>
      <c r="O44" s="35">
        <f t="shared" si="27"/>
        <v>0</v>
      </c>
      <c r="P44" s="109"/>
      <c r="Q44" s="210"/>
      <c r="R44" s="210"/>
    </row>
    <row r="45" spans="1:18" s="10" customFormat="1" ht="15.75" thickBot="1" x14ac:dyDescent="0.25">
      <c r="A45" s="140"/>
      <c r="B45" s="247" t="s">
        <v>312</v>
      </c>
      <c r="C45" s="247"/>
      <c r="D45" s="247"/>
      <c r="E45" s="247"/>
      <c r="F45" s="247"/>
      <c r="G45" s="247"/>
      <c r="H45" s="247"/>
      <c r="I45" s="247"/>
      <c r="J45" s="247"/>
      <c r="K45" s="247"/>
      <c r="L45" s="247"/>
      <c r="M45" s="247"/>
      <c r="N45" s="247"/>
      <c r="O45" s="247"/>
      <c r="P45" s="109"/>
      <c r="Q45" s="210"/>
      <c r="R45" s="210"/>
    </row>
    <row r="46" spans="1:18" s="10" customFormat="1" ht="15.75" thickTop="1" x14ac:dyDescent="0.2">
      <c r="A46" s="141" t="s">
        <v>133</v>
      </c>
      <c r="B46" s="60" t="s">
        <v>125</v>
      </c>
      <c r="C46" s="35">
        <f t="shared" ref="C46:C50" si="28">F46+I46</f>
        <v>0</v>
      </c>
      <c r="D46" s="35">
        <f>D47+D48+D49</f>
        <v>0</v>
      </c>
      <c r="E46" s="35">
        <f>E47+E48+E49</f>
        <v>0</v>
      </c>
      <c r="F46" s="35">
        <f t="shared" ref="F46:F47" si="29">D46+E46</f>
        <v>0</v>
      </c>
      <c r="G46" s="35">
        <f>G47+G48+G49+G51</f>
        <v>0</v>
      </c>
      <c r="H46" s="35">
        <f>H47+H48+H49</f>
        <v>0</v>
      </c>
      <c r="I46" s="35">
        <f>G46+H46</f>
        <v>0</v>
      </c>
      <c r="J46" s="35"/>
      <c r="K46" s="35">
        <f>K47+K48+K49</f>
        <v>0</v>
      </c>
      <c r="L46" s="35">
        <f t="shared" ref="L46:O46" si="30">L47+L48+L49</f>
        <v>0</v>
      </c>
      <c r="M46" s="35">
        <f t="shared" si="30"/>
        <v>0</v>
      </c>
      <c r="N46" s="35">
        <f t="shared" si="30"/>
        <v>0</v>
      </c>
      <c r="O46" s="35">
        <f t="shared" si="30"/>
        <v>0</v>
      </c>
      <c r="P46" s="109" t="str">
        <f t="shared" ref="P46:P49" si="31">IF(C46=SUM(K46:O46),"ok","Eroare")</f>
        <v>ok</v>
      </c>
      <c r="Q46" s="210"/>
      <c r="R46" s="210"/>
    </row>
    <row r="47" spans="1:18" s="10" customFormat="1" ht="36" x14ac:dyDescent="0.2">
      <c r="A47" s="140" t="s">
        <v>135</v>
      </c>
      <c r="B47" s="60" t="s">
        <v>127</v>
      </c>
      <c r="C47" s="35">
        <f t="shared" si="28"/>
        <v>0</v>
      </c>
      <c r="D47" s="59"/>
      <c r="E47" s="59"/>
      <c r="F47" s="35">
        <f t="shared" si="29"/>
        <v>0</v>
      </c>
      <c r="G47" s="59"/>
      <c r="H47" s="59"/>
      <c r="I47" s="35">
        <f>G47+H47</f>
        <v>0</v>
      </c>
      <c r="J47" s="35"/>
      <c r="K47" s="59"/>
      <c r="L47" s="59"/>
      <c r="M47" s="59"/>
      <c r="N47" s="59"/>
      <c r="O47" s="59"/>
      <c r="P47" s="109" t="str">
        <f t="shared" si="31"/>
        <v>ok</v>
      </c>
      <c r="Q47" s="210" t="s">
        <v>28</v>
      </c>
      <c r="R47" s="221" t="s">
        <v>127</v>
      </c>
    </row>
    <row r="48" spans="1:18" s="10" customFormat="1" ht="25.5" x14ac:dyDescent="0.2">
      <c r="A48" s="140" t="s">
        <v>137</v>
      </c>
      <c r="B48" s="60" t="s">
        <v>129</v>
      </c>
      <c r="C48" s="35">
        <f t="shared" si="28"/>
        <v>0</v>
      </c>
      <c r="D48" s="59"/>
      <c r="E48" s="59"/>
      <c r="F48" s="35">
        <f>D48+E48</f>
        <v>0</v>
      </c>
      <c r="G48" s="59"/>
      <c r="H48" s="59"/>
      <c r="I48" s="35">
        <f>G48+H48</f>
        <v>0</v>
      </c>
      <c r="J48" s="35"/>
      <c r="K48" s="59"/>
      <c r="L48" s="59"/>
      <c r="M48" s="59"/>
      <c r="N48" s="59"/>
      <c r="O48" s="59"/>
      <c r="P48" s="109" t="str">
        <f t="shared" si="31"/>
        <v>ok</v>
      </c>
      <c r="Q48" s="210" t="s">
        <v>37</v>
      </c>
      <c r="R48" s="210" t="s">
        <v>129</v>
      </c>
    </row>
    <row r="49" spans="1:18" s="11" customFormat="1" ht="38.25" x14ac:dyDescent="0.2">
      <c r="A49" s="140" t="s">
        <v>140</v>
      </c>
      <c r="B49" s="60" t="s">
        <v>131</v>
      </c>
      <c r="C49" s="35">
        <f t="shared" si="28"/>
        <v>0</v>
      </c>
      <c r="D49" s="59"/>
      <c r="E49" s="59"/>
      <c r="F49" s="35">
        <f t="shared" ref="F49" si="32">D49+E49</f>
        <v>0</v>
      </c>
      <c r="G49" s="59"/>
      <c r="H49" s="59"/>
      <c r="I49" s="35">
        <f t="shared" ref="I49" si="33">G49+H49</f>
        <v>0</v>
      </c>
      <c r="J49" s="35"/>
      <c r="K49" s="59"/>
      <c r="L49" s="59"/>
      <c r="M49" s="59"/>
      <c r="N49" s="59"/>
      <c r="O49" s="59"/>
      <c r="P49" s="109" t="str">
        <f t="shared" si="31"/>
        <v>ok</v>
      </c>
      <c r="Q49" s="210" t="s">
        <v>31</v>
      </c>
      <c r="R49" s="210" t="s">
        <v>131</v>
      </c>
    </row>
    <row r="50" spans="1:18" s="10" customFormat="1" x14ac:dyDescent="0.2">
      <c r="A50" s="140"/>
      <c r="B50" s="61" t="s">
        <v>148</v>
      </c>
      <c r="C50" s="35">
        <f t="shared" si="28"/>
        <v>0</v>
      </c>
      <c r="D50" s="35"/>
      <c r="E50" s="35"/>
      <c r="F50" s="35">
        <f>F46</f>
        <v>0</v>
      </c>
      <c r="G50" s="35"/>
      <c r="H50" s="35"/>
      <c r="I50" s="35">
        <f>I46</f>
        <v>0</v>
      </c>
      <c r="J50" s="35"/>
      <c r="K50" s="35">
        <f>K46</f>
        <v>0</v>
      </c>
      <c r="L50" s="35">
        <f t="shared" ref="L50:O50" si="34">L46</f>
        <v>0</v>
      </c>
      <c r="M50" s="35">
        <f t="shared" si="34"/>
        <v>0</v>
      </c>
      <c r="N50" s="35">
        <f t="shared" si="34"/>
        <v>0</v>
      </c>
      <c r="O50" s="35">
        <f t="shared" si="34"/>
        <v>0</v>
      </c>
      <c r="P50" s="109"/>
      <c r="Q50" s="210"/>
      <c r="R50" s="210"/>
    </row>
    <row r="51" spans="1:18" s="11" customFormat="1" ht="15.75" thickBot="1" x14ac:dyDescent="0.25">
      <c r="A51" s="142"/>
      <c r="B51" s="247" t="s">
        <v>321</v>
      </c>
      <c r="C51" s="247"/>
      <c r="D51" s="247"/>
      <c r="E51" s="247"/>
      <c r="F51" s="247"/>
      <c r="G51" s="247"/>
      <c r="H51" s="247"/>
      <c r="I51" s="247"/>
      <c r="J51" s="247"/>
      <c r="K51" s="247"/>
      <c r="L51" s="247"/>
      <c r="M51" s="247"/>
      <c r="N51" s="247"/>
      <c r="O51" s="247"/>
      <c r="P51" s="109"/>
      <c r="Q51" s="214"/>
      <c r="R51" s="220"/>
    </row>
    <row r="52" spans="1:18" s="10" customFormat="1" ht="15.75" thickTop="1" x14ac:dyDescent="0.2">
      <c r="A52" s="141" t="s">
        <v>329</v>
      </c>
      <c r="B52" s="60" t="s">
        <v>134</v>
      </c>
      <c r="C52" s="35">
        <f t="shared" ref="C52:C61" si="35">F52+I52</f>
        <v>0</v>
      </c>
      <c r="D52" s="35">
        <f>SUM(D53:D60)</f>
        <v>0</v>
      </c>
      <c r="E52" s="35">
        <f>SUM(E53:E60)</f>
        <v>0</v>
      </c>
      <c r="F52" s="35">
        <f>D52+E52</f>
        <v>0</v>
      </c>
      <c r="G52" s="35">
        <f>SUM(G53:G60)</f>
        <v>0</v>
      </c>
      <c r="H52" s="35">
        <f>SUM(H53:H60)</f>
        <v>0</v>
      </c>
      <c r="I52" s="35">
        <f>G52+H52</f>
        <v>0</v>
      </c>
      <c r="J52" s="35"/>
      <c r="K52" s="35">
        <f>SUM(K53:K60)</f>
        <v>0</v>
      </c>
      <c r="L52" s="35">
        <f>SUM(L53:L60)</f>
        <v>0</v>
      </c>
      <c r="M52" s="35">
        <f t="shared" ref="M52:O52" si="36">SUM(M53:M60)</f>
        <v>0</v>
      </c>
      <c r="N52" s="35">
        <f t="shared" si="36"/>
        <v>0</v>
      </c>
      <c r="O52" s="35">
        <f t="shared" si="36"/>
        <v>0</v>
      </c>
      <c r="P52" s="109" t="str">
        <f t="shared" ref="P52:P60" si="37">IF(C52=SUM(K52:O52),"ok","Eroare")</f>
        <v>ok</v>
      </c>
      <c r="Q52" s="210"/>
      <c r="R52" s="210"/>
    </row>
    <row r="53" spans="1:18" s="10" customFormat="1" ht="38.25" x14ac:dyDescent="0.2">
      <c r="A53" s="141" t="s">
        <v>330</v>
      </c>
      <c r="B53" s="60" t="s">
        <v>136</v>
      </c>
      <c r="C53" s="35">
        <f t="shared" si="35"/>
        <v>0</v>
      </c>
      <c r="D53" s="59"/>
      <c r="E53" s="59"/>
      <c r="F53" s="35">
        <f t="shared" ref="F53:F54" si="38">D53+E53</f>
        <v>0</v>
      </c>
      <c r="G53" s="59"/>
      <c r="H53" s="59"/>
      <c r="I53" s="35">
        <f>G53+H53</f>
        <v>0</v>
      </c>
      <c r="J53" s="35"/>
      <c r="K53" s="59"/>
      <c r="L53" s="59"/>
      <c r="M53" s="59"/>
      <c r="N53" s="59"/>
      <c r="O53" s="59"/>
      <c r="P53" s="109" t="str">
        <f t="shared" si="37"/>
        <v>ok</v>
      </c>
      <c r="Q53" s="210" t="s">
        <v>31</v>
      </c>
      <c r="R53" s="210" t="s">
        <v>51</v>
      </c>
    </row>
    <row r="54" spans="1:18" s="10" customFormat="1" ht="38.25" x14ac:dyDescent="0.2">
      <c r="A54" s="141" t="s">
        <v>331</v>
      </c>
      <c r="B54" s="60" t="s">
        <v>138</v>
      </c>
      <c r="C54" s="35">
        <f t="shared" si="35"/>
        <v>0</v>
      </c>
      <c r="D54" s="59"/>
      <c r="E54" s="59"/>
      <c r="F54" s="35">
        <f t="shared" si="38"/>
        <v>0</v>
      </c>
      <c r="G54" s="59"/>
      <c r="H54" s="59"/>
      <c r="I54" s="35">
        <f>G54+H54</f>
        <v>0</v>
      </c>
      <c r="J54" s="35"/>
      <c r="K54" s="59"/>
      <c r="L54" s="59"/>
      <c r="M54" s="59"/>
      <c r="N54" s="59"/>
      <c r="O54" s="59"/>
      <c r="P54" s="109" t="str">
        <f t="shared" si="37"/>
        <v>ok</v>
      </c>
      <c r="Q54" s="210" t="s">
        <v>31</v>
      </c>
      <c r="R54" s="210" t="s">
        <v>139</v>
      </c>
    </row>
    <row r="55" spans="1:18" s="10" customFormat="1" x14ac:dyDescent="0.2">
      <c r="A55" s="141" t="s">
        <v>332</v>
      </c>
      <c r="B55" s="60" t="s">
        <v>141</v>
      </c>
      <c r="C55" s="35">
        <f t="shared" ref="C55:C59" si="39">F55+I55</f>
        <v>0</v>
      </c>
      <c r="D55" s="59"/>
      <c r="E55" s="59"/>
      <c r="F55" s="35">
        <f t="shared" ref="F55:F59" si="40">D55+E55</f>
        <v>0</v>
      </c>
      <c r="G55" s="59"/>
      <c r="H55" s="59"/>
      <c r="I55" s="35">
        <f t="shared" ref="I55:I59" si="41">G55+H55</f>
        <v>0</v>
      </c>
      <c r="J55" s="35"/>
      <c r="K55" s="59"/>
      <c r="L55" s="59"/>
      <c r="M55" s="59"/>
      <c r="N55" s="59"/>
      <c r="O55" s="59"/>
      <c r="P55" s="109" t="str">
        <f t="shared" ref="P55:P59" si="42">IF(C55=SUM(K55:O55),"ok","Eroare")</f>
        <v>ok</v>
      </c>
      <c r="Q55" s="210" t="s">
        <v>142</v>
      </c>
      <c r="R55" s="210" t="s">
        <v>141</v>
      </c>
    </row>
    <row r="56" spans="1:18" s="10" customFormat="1" ht="25.5" x14ac:dyDescent="0.2">
      <c r="A56" s="141" t="s">
        <v>333</v>
      </c>
      <c r="B56" s="60" t="s">
        <v>143</v>
      </c>
      <c r="C56" s="35">
        <f t="shared" si="39"/>
        <v>0</v>
      </c>
      <c r="D56" s="59"/>
      <c r="E56" s="59"/>
      <c r="F56" s="35">
        <f t="shared" si="40"/>
        <v>0</v>
      </c>
      <c r="G56" s="59"/>
      <c r="H56" s="59"/>
      <c r="I56" s="35">
        <f t="shared" si="41"/>
        <v>0</v>
      </c>
      <c r="J56" s="35"/>
      <c r="K56" s="59"/>
      <c r="L56" s="59"/>
      <c r="M56" s="59"/>
      <c r="N56" s="59"/>
      <c r="O56" s="59"/>
      <c r="P56" s="109" t="str">
        <f t="shared" si="42"/>
        <v>ok</v>
      </c>
      <c r="Q56" s="210" t="s">
        <v>142</v>
      </c>
      <c r="R56" s="210" t="s">
        <v>143</v>
      </c>
    </row>
    <row r="57" spans="1:18" s="10" customFormat="1" x14ac:dyDescent="0.2">
      <c r="A57" s="141" t="s">
        <v>334</v>
      </c>
      <c r="B57" s="60" t="s">
        <v>144</v>
      </c>
      <c r="C57" s="35">
        <f t="shared" si="39"/>
        <v>0</v>
      </c>
      <c r="D57" s="59"/>
      <c r="E57" s="59"/>
      <c r="F57" s="35">
        <f t="shared" si="40"/>
        <v>0</v>
      </c>
      <c r="G57" s="59"/>
      <c r="H57" s="59"/>
      <c r="I57" s="35">
        <f t="shared" si="41"/>
        <v>0</v>
      </c>
      <c r="J57" s="35"/>
      <c r="K57" s="59"/>
      <c r="L57" s="59"/>
      <c r="M57" s="59"/>
      <c r="N57" s="59"/>
      <c r="O57" s="59"/>
      <c r="P57" s="109" t="str">
        <f t="shared" si="42"/>
        <v>ok</v>
      </c>
      <c r="Q57" s="210" t="s">
        <v>142</v>
      </c>
      <c r="R57" s="210" t="s">
        <v>144</v>
      </c>
    </row>
    <row r="58" spans="1:18" s="10" customFormat="1" x14ac:dyDescent="0.2">
      <c r="A58" s="141" t="s">
        <v>335</v>
      </c>
      <c r="B58" s="60" t="s">
        <v>145</v>
      </c>
      <c r="C58" s="35">
        <f t="shared" si="39"/>
        <v>0</v>
      </c>
      <c r="D58" s="59"/>
      <c r="E58" s="59"/>
      <c r="F58" s="35">
        <f t="shared" si="40"/>
        <v>0</v>
      </c>
      <c r="G58" s="59"/>
      <c r="H58" s="59"/>
      <c r="I58" s="35">
        <f t="shared" si="41"/>
        <v>0</v>
      </c>
      <c r="J58" s="35"/>
      <c r="K58" s="59"/>
      <c r="L58" s="59"/>
      <c r="M58" s="59"/>
      <c r="N58" s="59"/>
      <c r="O58" s="59"/>
      <c r="P58" s="109" t="str">
        <f t="shared" si="42"/>
        <v>ok</v>
      </c>
      <c r="Q58" s="210" t="s">
        <v>142</v>
      </c>
      <c r="R58" s="210" t="s">
        <v>145</v>
      </c>
    </row>
    <row r="59" spans="1:18" s="10" customFormat="1" x14ac:dyDescent="0.2">
      <c r="A59" s="141" t="s">
        <v>336</v>
      </c>
      <c r="B59" s="60" t="s">
        <v>146</v>
      </c>
      <c r="C59" s="35">
        <f t="shared" si="39"/>
        <v>0</v>
      </c>
      <c r="D59" s="59"/>
      <c r="E59" s="59"/>
      <c r="F59" s="35">
        <f t="shared" si="40"/>
        <v>0</v>
      </c>
      <c r="G59" s="59"/>
      <c r="H59" s="59"/>
      <c r="I59" s="35">
        <f t="shared" si="41"/>
        <v>0</v>
      </c>
      <c r="J59" s="35"/>
      <c r="K59" s="59"/>
      <c r="L59" s="59"/>
      <c r="M59" s="59"/>
      <c r="N59" s="59"/>
      <c r="O59" s="59"/>
      <c r="P59" s="109" t="str">
        <f t="shared" si="42"/>
        <v>ok</v>
      </c>
      <c r="Q59" s="210" t="s">
        <v>142</v>
      </c>
      <c r="R59" s="210" t="s">
        <v>146</v>
      </c>
    </row>
    <row r="60" spans="1:18" s="10" customFormat="1" ht="38.25" x14ac:dyDescent="0.2">
      <c r="A60" s="141" t="s">
        <v>337</v>
      </c>
      <c r="B60" s="60" t="s">
        <v>147</v>
      </c>
      <c r="C60" s="35">
        <f t="shared" si="35"/>
        <v>0</v>
      </c>
      <c r="D60" s="59"/>
      <c r="E60" s="59"/>
      <c r="F60" s="35">
        <f>D60+E60</f>
        <v>0</v>
      </c>
      <c r="G60" s="59"/>
      <c r="H60" s="59"/>
      <c r="I60" s="35">
        <f>G60+H60</f>
        <v>0</v>
      </c>
      <c r="J60" s="35"/>
      <c r="K60" s="59"/>
      <c r="L60" s="59"/>
      <c r="M60" s="59"/>
      <c r="N60" s="59"/>
      <c r="O60" s="59"/>
      <c r="P60" s="109" t="str">
        <f t="shared" si="37"/>
        <v>ok</v>
      </c>
      <c r="Q60" s="210" t="s">
        <v>35</v>
      </c>
      <c r="R60" s="210" t="s">
        <v>53</v>
      </c>
    </row>
    <row r="61" spans="1:18" s="11" customFormat="1" x14ac:dyDescent="0.2">
      <c r="A61" s="139"/>
      <c r="B61" s="61" t="s">
        <v>151</v>
      </c>
      <c r="C61" s="35">
        <f t="shared" si="35"/>
        <v>0</v>
      </c>
      <c r="D61" s="35"/>
      <c r="E61" s="35"/>
      <c r="F61" s="35">
        <f>F52</f>
        <v>0</v>
      </c>
      <c r="G61" s="35"/>
      <c r="H61" s="35"/>
      <c r="I61" s="35">
        <f>I52</f>
        <v>0</v>
      </c>
      <c r="J61" s="35"/>
      <c r="K61" s="35">
        <f>K52</f>
        <v>0</v>
      </c>
      <c r="L61" s="35">
        <f>L52</f>
        <v>0</v>
      </c>
      <c r="M61" s="35">
        <f>M52</f>
        <v>0</v>
      </c>
      <c r="N61" s="35">
        <f>N52</f>
        <v>0</v>
      </c>
      <c r="O61" s="35">
        <f>O52</f>
        <v>0</v>
      </c>
      <c r="P61" s="109" t="str">
        <f t="shared" si="0"/>
        <v>ok</v>
      </c>
      <c r="Q61" s="214"/>
      <c r="R61" s="220"/>
    </row>
    <row r="62" spans="1:18" s="11" customFormat="1" ht="15.75" thickBot="1" x14ac:dyDescent="0.25">
      <c r="A62" s="139"/>
      <c r="B62" s="247" t="s">
        <v>322</v>
      </c>
      <c r="C62" s="247"/>
      <c r="D62" s="247"/>
      <c r="E62" s="247"/>
      <c r="F62" s="247"/>
      <c r="G62" s="247"/>
      <c r="H62" s="247"/>
      <c r="I62" s="247"/>
      <c r="J62" s="247"/>
      <c r="K62" s="247"/>
      <c r="L62" s="247"/>
      <c r="M62" s="247"/>
      <c r="N62" s="247"/>
      <c r="O62" s="247"/>
      <c r="P62" s="109"/>
      <c r="Q62" s="214"/>
      <c r="R62" s="220"/>
    </row>
    <row r="63" spans="1:18" s="11" customFormat="1" ht="24.75" thickTop="1" x14ac:dyDescent="0.2">
      <c r="A63" s="140" t="s">
        <v>338</v>
      </c>
      <c r="B63" s="211" t="s">
        <v>310</v>
      </c>
      <c r="C63" s="35">
        <f t="shared" ref="C63:C70" si="43">F63+I63</f>
        <v>0</v>
      </c>
      <c r="D63" s="35">
        <f t="shared" ref="D63:E63" si="44">D64+D65+D66+D67+D68+D69+D70</f>
        <v>0</v>
      </c>
      <c r="E63" s="35">
        <f t="shared" si="44"/>
        <v>0</v>
      </c>
      <c r="F63" s="35">
        <f t="shared" ref="F63:F70" si="45">D63+E63</f>
        <v>0</v>
      </c>
      <c r="G63" s="35">
        <f t="shared" ref="G63:H63" si="46">G64+G65+G66+G67+G68+G69+G70</f>
        <v>0</v>
      </c>
      <c r="H63" s="35">
        <f t="shared" si="46"/>
        <v>0</v>
      </c>
      <c r="I63" s="35">
        <f>G63+H63</f>
        <v>0</v>
      </c>
      <c r="J63" s="35"/>
      <c r="K63" s="35">
        <f t="shared" ref="K63:O63" si="47">K64+K65+K66+K67+K68+K69+K70</f>
        <v>0</v>
      </c>
      <c r="L63" s="35">
        <f t="shared" si="47"/>
        <v>0</v>
      </c>
      <c r="M63" s="35">
        <f t="shared" si="47"/>
        <v>0</v>
      </c>
      <c r="N63" s="35">
        <f t="shared" si="47"/>
        <v>0</v>
      </c>
      <c r="O63" s="35">
        <f t="shared" si="47"/>
        <v>0</v>
      </c>
      <c r="P63" s="109" t="str">
        <f t="shared" ref="P63:P70" si="48">IF(C63=SUM(K63:O63),"ok","Eroare")</f>
        <v>ok</v>
      </c>
      <c r="Q63" s="214"/>
      <c r="R63" s="220"/>
    </row>
    <row r="64" spans="1:18" s="11" customFormat="1" x14ac:dyDescent="0.2">
      <c r="A64" s="140" t="s">
        <v>152</v>
      </c>
      <c r="B64" s="60"/>
      <c r="C64" s="35">
        <f t="shared" si="43"/>
        <v>0</v>
      </c>
      <c r="D64" s="59"/>
      <c r="E64" s="59"/>
      <c r="F64" s="35">
        <f t="shared" si="45"/>
        <v>0</v>
      </c>
      <c r="G64" s="59"/>
      <c r="H64" s="59"/>
      <c r="I64" s="35">
        <f t="shared" ref="I64:I70" si="49">G64+H64</f>
        <v>0</v>
      </c>
      <c r="J64" s="35"/>
      <c r="K64" s="59"/>
      <c r="L64" s="59"/>
      <c r="M64" s="59"/>
      <c r="N64" s="59"/>
      <c r="O64" s="59"/>
      <c r="P64" s="109" t="str">
        <f t="shared" si="48"/>
        <v>ok</v>
      </c>
      <c r="Q64" s="214"/>
      <c r="R64" s="220"/>
    </row>
    <row r="65" spans="1:18" s="11" customFormat="1" x14ac:dyDescent="0.2">
      <c r="A65" s="140" t="s">
        <v>155</v>
      </c>
      <c r="B65" s="60"/>
      <c r="C65" s="35">
        <f t="shared" si="43"/>
        <v>0</v>
      </c>
      <c r="D65" s="59"/>
      <c r="E65" s="59"/>
      <c r="F65" s="35">
        <f t="shared" si="45"/>
        <v>0</v>
      </c>
      <c r="G65" s="59"/>
      <c r="H65" s="59"/>
      <c r="I65" s="35">
        <f t="shared" si="49"/>
        <v>0</v>
      </c>
      <c r="J65" s="35"/>
      <c r="K65" s="59"/>
      <c r="L65" s="59"/>
      <c r="M65" s="59"/>
      <c r="N65" s="59"/>
      <c r="O65" s="59"/>
      <c r="P65" s="109" t="str">
        <f t="shared" si="48"/>
        <v>ok</v>
      </c>
      <c r="Q65" s="214"/>
      <c r="R65" s="220"/>
    </row>
    <row r="66" spans="1:18" s="11" customFormat="1" x14ac:dyDescent="0.2">
      <c r="A66" s="140" t="s">
        <v>157</v>
      </c>
      <c r="B66" s="60"/>
      <c r="C66" s="35">
        <f t="shared" si="43"/>
        <v>0</v>
      </c>
      <c r="D66" s="59"/>
      <c r="E66" s="59"/>
      <c r="F66" s="35">
        <f t="shared" si="45"/>
        <v>0</v>
      </c>
      <c r="G66" s="59"/>
      <c r="H66" s="59"/>
      <c r="I66" s="35">
        <f t="shared" si="49"/>
        <v>0</v>
      </c>
      <c r="J66" s="35"/>
      <c r="K66" s="59"/>
      <c r="L66" s="59"/>
      <c r="M66" s="59"/>
      <c r="N66" s="59"/>
      <c r="O66" s="59"/>
      <c r="P66" s="109" t="str">
        <f t="shared" si="48"/>
        <v>ok</v>
      </c>
      <c r="Q66" s="214"/>
      <c r="R66" s="220"/>
    </row>
    <row r="67" spans="1:18" s="11" customFormat="1" x14ac:dyDescent="0.2">
      <c r="A67" s="140" t="s">
        <v>158</v>
      </c>
      <c r="B67" s="60"/>
      <c r="C67" s="35">
        <f t="shared" si="43"/>
        <v>0</v>
      </c>
      <c r="D67" s="59"/>
      <c r="E67" s="59"/>
      <c r="F67" s="35">
        <f t="shared" si="45"/>
        <v>0</v>
      </c>
      <c r="G67" s="59"/>
      <c r="H67" s="59"/>
      <c r="I67" s="35">
        <f t="shared" si="49"/>
        <v>0</v>
      </c>
      <c r="J67" s="35"/>
      <c r="K67" s="59"/>
      <c r="L67" s="59"/>
      <c r="M67" s="59"/>
      <c r="N67" s="59"/>
      <c r="O67" s="59"/>
      <c r="P67" s="109" t="str">
        <f t="shared" si="48"/>
        <v>ok</v>
      </c>
      <c r="Q67" s="214"/>
      <c r="R67" s="220"/>
    </row>
    <row r="68" spans="1:18" s="11" customFormat="1" x14ac:dyDescent="0.2">
      <c r="A68" s="140" t="s">
        <v>161</v>
      </c>
      <c r="B68" s="60"/>
      <c r="C68" s="35">
        <f t="shared" si="43"/>
        <v>0</v>
      </c>
      <c r="D68" s="59"/>
      <c r="E68" s="59"/>
      <c r="F68" s="35">
        <f t="shared" si="45"/>
        <v>0</v>
      </c>
      <c r="G68" s="59"/>
      <c r="H68" s="59"/>
      <c r="I68" s="35">
        <f t="shared" si="49"/>
        <v>0</v>
      </c>
      <c r="J68" s="35"/>
      <c r="K68" s="59"/>
      <c r="L68" s="59"/>
      <c r="M68" s="59"/>
      <c r="N68" s="59"/>
      <c r="O68" s="59"/>
      <c r="P68" s="109" t="str">
        <f t="shared" si="48"/>
        <v>ok</v>
      </c>
      <c r="Q68" s="214"/>
      <c r="R68" s="220"/>
    </row>
    <row r="69" spans="1:18" s="11" customFormat="1" x14ac:dyDescent="0.2">
      <c r="A69" s="140" t="s">
        <v>164</v>
      </c>
      <c r="B69" s="60"/>
      <c r="C69" s="35">
        <f t="shared" si="43"/>
        <v>0</v>
      </c>
      <c r="D69" s="59"/>
      <c r="E69" s="59"/>
      <c r="F69" s="35">
        <f t="shared" si="45"/>
        <v>0</v>
      </c>
      <c r="G69" s="59"/>
      <c r="H69" s="59"/>
      <c r="I69" s="35">
        <f t="shared" si="49"/>
        <v>0</v>
      </c>
      <c r="J69" s="35"/>
      <c r="K69" s="59"/>
      <c r="L69" s="59"/>
      <c r="M69" s="59"/>
      <c r="N69" s="59"/>
      <c r="O69" s="59"/>
      <c r="P69" s="109" t="str">
        <f t="shared" si="48"/>
        <v>ok</v>
      </c>
      <c r="Q69" s="214"/>
      <c r="R69" s="220"/>
    </row>
    <row r="70" spans="1:18" s="11" customFormat="1" x14ac:dyDescent="0.2">
      <c r="A70" s="140" t="s">
        <v>339</v>
      </c>
      <c r="B70" s="212"/>
      <c r="C70" s="35">
        <f t="shared" si="43"/>
        <v>0</v>
      </c>
      <c r="D70" s="59"/>
      <c r="E70" s="59"/>
      <c r="F70" s="35">
        <f t="shared" si="45"/>
        <v>0</v>
      </c>
      <c r="G70" s="59"/>
      <c r="H70" s="59"/>
      <c r="I70" s="35">
        <f t="shared" si="49"/>
        <v>0</v>
      </c>
      <c r="J70" s="35"/>
      <c r="K70" s="59"/>
      <c r="L70" s="59"/>
      <c r="M70" s="59"/>
      <c r="N70" s="59"/>
      <c r="O70" s="59"/>
      <c r="P70" s="109" t="str">
        <f t="shared" si="48"/>
        <v>ok</v>
      </c>
      <c r="Q70" s="214"/>
      <c r="R70" s="220"/>
    </row>
    <row r="71" spans="1:18" s="11" customFormat="1" x14ac:dyDescent="0.2">
      <c r="A71" s="140"/>
      <c r="B71" s="61" t="s">
        <v>166</v>
      </c>
      <c r="C71" s="35">
        <f>F71+I71</f>
        <v>0</v>
      </c>
      <c r="D71" s="35"/>
      <c r="E71" s="35"/>
      <c r="F71" s="35">
        <f>F63</f>
        <v>0</v>
      </c>
      <c r="G71" s="35"/>
      <c r="H71" s="35"/>
      <c r="I71" s="35">
        <f>I63</f>
        <v>0</v>
      </c>
      <c r="J71" s="35"/>
      <c r="K71" s="35">
        <f>K63</f>
        <v>0</v>
      </c>
      <c r="L71" s="35">
        <f t="shared" ref="L71:O71" si="50">L63</f>
        <v>0</v>
      </c>
      <c r="M71" s="35">
        <f t="shared" si="50"/>
        <v>0</v>
      </c>
      <c r="N71" s="35">
        <f t="shared" si="50"/>
        <v>0</v>
      </c>
      <c r="O71" s="35">
        <f t="shared" si="50"/>
        <v>0</v>
      </c>
      <c r="P71" s="109"/>
      <c r="Q71" s="214"/>
      <c r="R71" s="220"/>
    </row>
    <row r="72" spans="1:18" s="11" customFormat="1" ht="15.75" thickBot="1" x14ac:dyDescent="0.25">
      <c r="A72" s="213" t="s">
        <v>340</v>
      </c>
      <c r="B72" s="247" t="s">
        <v>323</v>
      </c>
      <c r="C72" s="247"/>
      <c r="D72" s="247"/>
      <c r="E72" s="247"/>
      <c r="F72" s="247"/>
      <c r="G72" s="247"/>
      <c r="H72" s="247"/>
      <c r="I72" s="247"/>
      <c r="J72" s="247"/>
      <c r="K72" s="247"/>
      <c r="L72" s="247"/>
      <c r="M72" s="247"/>
      <c r="N72" s="247"/>
      <c r="O72" s="247"/>
      <c r="P72" s="109"/>
      <c r="Q72" s="214"/>
      <c r="R72" s="220"/>
    </row>
    <row r="73" spans="1:18" s="11" customFormat="1" ht="15.75" thickTop="1" x14ac:dyDescent="0.2">
      <c r="A73" s="140" t="s">
        <v>167</v>
      </c>
      <c r="B73" s="34" t="s">
        <v>149</v>
      </c>
      <c r="C73" s="35">
        <f t="shared" ref="C73" si="51">F73+I73</f>
        <v>0</v>
      </c>
      <c r="D73" s="59"/>
      <c r="E73" s="59"/>
      <c r="F73" s="35">
        <f>D73+E73</f>
        <v>0</v>
      </c>
      <c r="G73" s="59"/>
      <c r="H73" s="59"/>
      <c r="I73" s="35">
        <f>G73+H73</f>
        <v>0</v>
      </c>
      <c r="J73" s="35"/>
      <c r="K73" s="59"/>
      <c r="L73" s="59"/>
      <c r="M73" s="59"/>
      <c r="N73" s="59"/>
      <c r="O73" s="59"/>
      <c r="P73" s="109" t="str">
        <f t="shared" si="0"/>
        <v>ok</v>
      </c>
      <c r="Q73" s="210" t="s">
        <v>37</v>
      </c>
      <c r="R73" s="210" t="s">
        <v>54</v>
      </c>
    </row>
    <row r="74" spans="1:18" s="11" customFormat="1" x14ac:dyDescent="0.2">
      <c r="A74" s="140" t="s">
        <v>341</v>
      </c>
      <c r="B74" s="34" t="s">
        <v>150</v>
      </c>
      <c r="C74" s="35">
        <f>F74+I74</f>
        <v>0</v>
      </c>
      <c r="D74" s="59"/>
      <c r="E74" s="59"/>
      <c r="F74" s="35">
        <f>D74+E74</f>
        <v>0</v>
      </c>
      <c r="G74" s="59"/>
      <c r="H74" s="59"/>
      <c r="I74" s="35">
        <f>G74+H74</f>
        <v>0</v>
      </c>
      <c r="J74" s="35"/>
      <c r="K74" s="59"/>
      <c r="L74" s="59"/>
      <c r="M74" s="59"/>
      <c r="N74" s="59"/>
      <c r="O74" s="59"/>
      <c r="P74" s="109" t="str">
        <f t="shared" si="0"/>
        <v>ok</v>
      </c>
      <c r="Q74" s="210" t="s">
        <v>55</v>
      </c>
      <c r="R74" s="210" t="s">
        <v>56</v>
      </c>
    </row>
    <row r="75" spans="1:18" s="11" customFormat="1" x14ac:dyDescent="0.2">
      <c r="A75" s="139"/>
      <c r="B75" s="61" t="s">
        <v>313</v>
      </c>
      <c r="C75" s="35">
        <f>F75+I75</f>
        <v>0</v>
      </c>
      <c r="D75" s="35"/>
      <c r="E75" s="35"/>
      <c r="F75" s="35">
        <f>F73+F74</f>
        <v>0</v>
      </c>
      <c r="G75" s="35"/>
      <c r="H75" s="35"/>
      <c r="I75" s="35">
        <f>I73+I74</f>
        <v>0</v>
      </c>
      <c r="J75" s="35"/>
      <c r="K75" s="35">
        <f>K73+K74</f>
        <v>0</v>
      </c>
      <c r="L75" s="35">
        <f>L73+L74</f>
        <v>0</v>
      </c>
      <c r="M75" s="35">
        <f>M73+M74</f>
        <v>0</v>
      </c>
      <c r="N75" s="35">
        <f>N73+N74</f>
        <v>0</v>
      </c>
      <c r="O75" s="35">
        <f>O73+O74</f>
        <v>0</v>
      </c>
      <c r="P75" s="109"/>
      <c r="Q75" s="214"/>
      <c r="R75" s="218"/>
    </row>
    <row r="76" spans="1:18" s="11" customFormat="1" ht="15.75" thickBot="1" x14ac:dyDescent="0.25">
      <c r="A76" s="213" t="s">
        <v>342</v>
      </c>
      <c r="B76" s="247" t="s">
        <v>324</v>
      </c>
      <c r="C76" s="247"/>
      <c r="D76" s="247"/>
      <c r="E76" s="247"/>
      <c r="F76" s="247"/>
      <c r="G76" s="247"/>
      <c r="H76" s="247"/>
      <c r="I76" s="247"/>
      <c r="J76" s="247"/>
      <c r="K76" s="247"/>
      <c r="L76" s="247"/>
      <c r="M76" s="247"/>
      <c r="N76" s="247"/>
      <c r="O76" s="247"/>
      <c r="P76" s="109"/>
      <c r="Q76" s="214"/>
      <c r="R76" s="218"/>
    </row>
    <row r="77" spans="1:18" s="11" customFormat="1" ht="26.25" thickTop="1" x14ac:dyDescent="0.2">
      <c r="A77" s="141" t="s">
        <v>343</v>
      </c>
      <c r="B77" s="34" t="s">
        <v>153</v>
      </c>
      <c r="C77" s="35">
        <f t="shared" ref="C77:C83" si="52">F77+I77</f>
        <v>0</v>
      </c>
      <c r="D77" s="59"/>
      <c r="E77" s="59"/>
      <c r="F77" s="35">
        <f>D77+E77</f>
        <v>0</v>
      </c>
      <c r="G77" s="59"/>
      <c r="H77" s="59"/>
      <c r="I77" s="35">
        <f t="shared" ref="I77:I82" si="53">G77+H77</f>
        <v>0</v>
      </c>
      <c r="J77" s="35"/>
      <c r="K77" s="59"/>
      <c r="L77" s="59"/>
      <c r="M77" s="59"/>
      <c r="N77" s="59"/>
      <c r="O77" s="59"/>
      <c r="P77" s="109" t="str">
        <f t="shared" si="0"/>
        <v>ok</v>
      </c>
      <c r="Q77" s="210" t="s">
        <v>28</v>
      </c>
      <c r="R77" s="210" t="s">
        <v>154</v>
      </c>
    </row>
    <row r="78" spans="1:18" s="11" customFormat="1" ht="25.5" x14ac:dyDescent="0.2">
      <c r="A78" s="141" t="s">
        <v>344</v>
      </c>
      <c r="B78" s="34" t="s">
        <v>156</v>
      </c>
      <c r="C78" s="35">
        <f t="shared" si="52"/>
        <v>0</v>
      </c>
      <c r="D78" s="59"/>
      <c r="E78" s="59"/>
      <c r="F78" s="35">
        <f t="shared" ref="F78:F82" si="54">D78+E78</f>
        <v>0</v>
      </c>
      <c r="G78" s="59"/>
      <c r="H78" s="59"/>
      <c r="I78" s="35">
        <f t="shared" si="53"/>
        <v>0</v>
      </c>
      <c r="J78" s="35"/>
      <c r="K78" s="59"/>
      <c r="L78" s="59"/>
      <c r="M78" s="59"/>
      <c r="N78" s="59"/>
      <c r="O78" s="59"/>
      <c r="P78" s="109" t="str">
        <f t="shared" si="0"/>
        <v>ok</v>
      </c>
      <c r="Q78" s="210" t="s">
        <v>58</v>
      </c>
      <c r="R78" s="210" t="s">
        <v>59</v>
      </c>
    </row>
    <row r="79" spans="1:18" s="11" customFormat="1" ht="38.25" x14ac:dyDescent="0.2">
      <c r="A79" s="141" t="s">
        <v>345</v>
      </c>
      <c r="B79" s="34" t="s">
        <v>131</v>
      </c>
      <c r="C79" s="35">
        <f t="shared" si="52"/>
        <v>0</v>
      </c>
      <c r="D79" s="59"/>
      <c r="E79" s="59"/>
      <c r="F79" s="35">
        <f t="shared" si="54"/>
        <v>0</v>
      </c>
      <c r="G79" s="59"/>
      <c r="H79" s="59"/>
      <c r="I79" s="35">
        <f t="shared" si="53"/>
        <v>0</v>
      </c>
      <c r="J79" s="35"/>
      <c r="K79" s="59"/>
      <c r="L79" s="59"/>
      <c r="M79" s="59"/>
      <c r="N79" s="59"/>
      <c r="O79" s="59"/>
      <c r="P79" s="109" t="str">
        <f t="shared" si="0"/>
        <v>ok</v>
      </c>
      <c r="Q79" s="210" t="s">
        <v>31</v>
      </c>
      <c r="R79" s="210" t="s">
        <v>131</v>
      </c>
    </row>
    <row r="80" spans="1:18" s="11" customFormat="1" ht="48" x14ac:dyDescent="0.2">
      <c r="A80" s="141" t="s">
        <v>346</v>
      </c>
      <c r="B80" s="60" t="s">
        <v>159</v>
      </c>
      <c r="C80" s="35">
        <f t="shared" si="52"/>
        <v>0</v>
      </c>
      <c r="D80" s="59"/>
      <c r="E80" s="59"/>
      <c r="F80" s="35">
        <f t="shared" si="54"/>
        <v>0</v>
      </c>
      <c r="G80" s="59"/>
      <c r="H80" s="59"/>
      <c r="I80" s="35">
        <f t="shared" si="53"/>
        <v>0</v>
      </c>
      <c r="J80" s="35"/>
      <c r="K80" s="59"/>
      <c r="L80" s="59"/>
      <c r="M80" s="59"/>
      <c r="N80" s="59"/>
      <c r="O80" s="59"/>
      <c r="P80" s="109" t="str">
        <f t="shared" si="0"/>
        <v>ok</v>
      </c>
      <c r="Q80" s="210" t="s">
        <v>160</v>
      </c>
      <c r="R80" s="221" t="s">
        <v>159</v>
      </c>
    </row>
    <row r="81" spans="1:19" s="11" customFormat="1" x14ac:dyDescent="0.2">
      <c r="A81" s="141" t="s">
        <v>347</v>
      </c>
      <c r="B81" s="60" t="s">
        <v>162</v>
      </c>
      <c r="C81" s="35">
        <f t="shared" si="52"/>
        <v>0</v>
      </c>
      <c r="D81" s="59"/>
      <c r="E81" s="59"/>
      <c r="F81" s="35">
        <f t="shared" si="54"/>
        <v>0</v>
      </c>
      <c r="G81" s="59"/>
      <c r="H81" s="59"/>
      <c r="I81" s="35">
        <f t="shared" si="53"/>
        <v>0</v>
      </c>
      <c r="J81" s="35"/>
      <c r="K81" s="59"/>
      <c r="L81" s="59"/>
      <c r="M81" s="59"/>
      <c r="N81" s="59"/>
      <c r="O81" s="59"/>
      <c r="P81" s="109" t="str">
        <f t="shared" si="0"/>
        <v>ok</v>
      </c>
      <c r="Q81" s="210" t="s">
        <v>37</v>
      </c>
      <c r="R81" s="210" t="s">
        <v>163</v>
      </c>
    </row>
    <row r="82" spans="1:19" s="11" customFormat="1" ht="76.5" x14ac:dyDescent="0.2">
      <c r="A82" s="141" t="s">
        <v>348</v>
      </c>
      <c r="B82" s="34" t="s">
        <v>165</v>
      </c>
      <c r="C82" s="35">
        <f t="shared" si="52"/>
        <v>0</v>
      </c>
      <c r="D82" s="59"/>
      <c r="E82" s="59"/>
      <c r="F82" s="35">
        <f t="shared" si="54"/>
        <v>0</v>
      </c>
      <c r="G82" s="59"/>
      <c r="H82" s="59"/>
      <c r="I82" s="35">
        <f t="shared" si="53"/>
        <v>0</v>
      </c>
      <c r="J82" s="35"/>
      <c r="K82" s="59"/>
      <c r="L82" s="59"/>
      <c r="M82" s="59"/>
      <c r="N82" s="59"/>
      <c r="O82" s="59"/>
      <c r="P82" s="109" t="str">
        <f t="shared" si="0"/>
        <v>ok</v>
      </c>
      <c r="Q82" s="210" t="s">
        <v>165</v>
      </c>
      <c r="R82" s="210" t="s">
        <v>165</v>
      </c>
    </row>
    <row r="83" spans="1:19" s="11" customFormat="1" x14ac:dyDescent="0.2">
      <c r="A83" s="139"/>
      <c r="B83" s="61" t="s">
        <v>325</v>
      </c>
      <c r="C83" s="35">
        <f t="shared" si="52"/>
        <v>0</v>
      </c>
      <c r="D83" s="35"/>
      <c r="E83" s="35"/>
      <c r="F83" s="35">
        <f>SUM(F77:F82)</f>
        <v>0</v>
      </c>
      <c r="G83" s="35"/>
      <c r="H83" s="35"/>
      <c r="I83" s="35">
        <f>SUM(I77:I82)</f>
        <v>0</v>
      </c>
      <c r="J83" s="35"/>
      <c r="K83" s="35">
        <f>SUM(K77:K82)</f>
        <v>0</v>
      </c>
      <c r="L83" s="35">
        <f>SUM(L77:L82)</f>
        <v>0</v>
      </c>
      <c r="M83" s="35">
        <f>SUM(M77:M82)</f>
        <v>0</v>
      </c>
      <c r="N83" s="35">
        <f>SUM(N77:N82)</f>
        <v>0</v>
      </c>
      <c r="O83" s="35">
        <f>SUM(O77:O82)</f>
        <v>0</v>
      </c>
      <c r="P83" s="109"/>
      <c r="Q83" s="214"/>
      <c r="R83" s="220"/>
    </row>
    <row r="84" spans="1:19" s="11" customFormat="1" ht="15.75" thickBot="1" x14ac:dyDescent="0.25">
      <c r="A84" s="213" t="s">
        <v>350</v>
      </c>
      <c r="B84" s="247" t="s">
        <v>326</v>
      </c>
      <c r="C84" s="247"/>
      <c r="D84" s="247"/>
      <c r="E84" s="247"/>
      <c r="F84" s="247"/>
      <c r="G84" s="247"/>
      <c r="H84" s="247"/>
      <c r="I84" s="247"/>
      <c r="J84" s="247"/>
      <c r="K84" s="247"/>
      <c r="L84" s="247"/>
      <c r="M84" s="247"/>
      <c r="N84" s="247"/>
      <c r="O84" s="247"/>
      <c r="P84" s="109"/>
      <c r="Q84" s="214"/>
      <c r="R84" s="220"/>
    </row>
    <row r="85" spans="1:19" s="11" customFormat="1" ht="39" thickTop="1" x14ac:dyDescent="0.2">
      <c r="A85" s="141" t="s">
        <v>349</v>
      </c>
      <c r="B85" s="34" t="s">
        <v>168</v>
      </c>
      <c r="C85" s="35">
        <f>F85+I85</f>
        <v>0</v>
      </c>
      <c r="D85" s="59"/>
      <c r="E85" s="59"/>
      <c r="F85" s="35">
        <f t="shared" ref="F85" si="55">D85+E85</f>
        <v>0</v>
      </c>
      <c r="G85" s="59"/>
      <c r="H85" s="59"/>
      <c r="I85" s="35">
        <f t="shared" ref="I85" si="56">G85+H85</f>
        <v>0</v>
      </c>
      <c r="J85" s="35"/>
      <c r="K85" s="59"/>
      <c r="L85" s="59"/>
      <c r="M85" s="59"/>
      <c r="N85" s="59"/>
      <c r="O85" s="59"/>
      <c r="P85" s="109" t="str">
        <f t="shared" si="0"/>
        <v>ok</v>
      </c>
      <c r="Q85" s="210" t="s">
        <v>61</v>
      </c>
      <c r="R85" s="210" t="s">
        <v>62</v>
      </c>
    </row>
    <row r="86" spans="1:19" s="11" customFormat="1" x14ac:dyDescent="0.2">
      <c r="A86" s="139"/>
      <c r="B86" s="61" t="s">
        <v>327</v>
      </c>
      <c r="C86" s="35">
        <f>F86+I86</f>
        <v>0</v>
      </c>
      <c r="D86" s="35"/>
      <c r="E86" s="35"/>
      <c r="F86" s="35">
        <f>F85</f>
        <v>0</v>
      </c>
      <c r="G86" s="35"/>
      <c r="H86" s="35"/>
      <c r="I86" s="35">
        <f>I85</f>
        <v>0</v>
      </c>
      <c r="J86" s="35"/>
      <c r="K86" s="35">
        <f>K85</f>
        <v>0</v>
      </c>
      <c r="L86" s="35">
        <f t="shared" ref="L86:O86" si="57">L85</f>
        <v>0</v>
      </c>
      <c r="M86" s="35">
        <f t="shared" si="57"/>
        <v>0</v>
      </c>
      <c r="N86" s="35">
        <f t="shared" si="57"/>
        <v>0</v>
      </c>
      <c r="O86" s="35">
        <f t="shared" si="57"/>
        <v>0</v>
      </c>
      <c r="P86" s="109" t="str">
        <f t="shared" si="0"/>
        <v>ok</v>
      </c>
      <c r="Q86" s="214"/>
      <c r="R86" s="220"/>
    </row>
    <row r="87" spans="1:19" s="11" customFormat="1" ht="15.75" thickBot="1" x14ac:dyDescent="0.25">
      <c r="A87" s="139"/>
      <c r="B87" s="113" t="s">
        <v>169</v>
      </c>
      <c r="C87" s="115">
        <f>C17+C27+C37+C44+C50+C61+C71+C75+C83+C86</f>
        <v>0</v>
      </c>
      <c r="D87" s="114"/>
      <c r="E87" s="114"/>
      <c r="F87" s="115">
        <f>F17+F27+F37+F44+F50+F61+F71+F75+F83+F86</f>
        <v>0</v>
      </c>
      <c r="G87" s="114"/>
      <c r="H87" s="114"/>
      <c r="I87" s="115">
        <f>I17+I27+I37+I44+I50+I61+I71+I75+I83+I86</f>
        <v>0</v>
      </c>
      <c r="J87" s="114"/>
      <c r="K87" s="115">
        <f>K17+K27+K37+K44+K50+K61+K71+K75+K83+K86</f>
        <v>0</v>
      </c>
      <c r="L87" s="115">
        <f>L17+L27+L37+L44+L50+L61+L71+L75+L83+L86</f>
        <v>0</v>
      </c>
      <c r="M87" s="115">
        <f>M17+M27+M37+M44+M50+M61+M71+M75+M83+M86</f>
        <v>0</v>
      </c>
      <c r="N87" s="115">
        <f>N17+N27+N37+N44+N50+N61+N71+N75+N83+N86</f>
        <v>0</v>
      </c>
      <c r="O87" s="115">
        <f>O17+O27+O37+O44+O50+O61+O71+O75+O83+O86</f>
        <v>0</v>
      </c>
      <c r="P87" s="109" t="str">
        <f>IF(ROUND(C87,2)=ROUND(SUM(K87:O87),2),"ok","Eroare")</f>
        <v>ok</v>
      </c>
      <c r="Q87" s="214"/>
      <c r="R87" s="220"/>
      <c r="S87" s="28"/>
    </row>
    <row r="88" spans="1:19" s="29" customFormat="1" ht="17.25" thickTop="1" x14ac:dyDescent="0.2">
      <c r="A88" s="139"/>
      <c r="B88" s="62" t="s">
        <v>170</v>
      </c>
      <c r="C88" s="35"/>
      <c r="D88" s="35"/>
      <c r="E88" s="35"/>
      <c r="F88" s="35"/>
      <c r="G88" s="35"/>
      <c r="H88" s="35"/>
      <c r="I88" s="35"/>
      <c r="J88" s="35"/>
      <c r="K88" s="59"/>
      <c r="L88" s="59"/>
      <c r="M88" s="59"/>
      <c r="N88" s="59"/>
      <c r="O88" s="59"/>
      <c r="P88" s="109" t="str">
        <f>IF(ROUND(F87,2)=ROUND(SUM(K88:O88),2),"ok","Eroare")</f>
        <v>ok</v>
      </c>
      <c r="Q88" s="214"/>
      <c r="R88" s="222"/>
      <c r="S88" s="30"/>
    </row>
    <row r="89" spans="1:19" s="29" customFormat="1" ht="16.5" x14ac:dyDescent="0.2">
      <c r="A89" s="139"/>
      <c r="B89" s="62" t="s">
        <v>171</v>
      </c>
      <c r="C89" s="35"/>
      <c r="D89" s="35"/>
      <c r="E89" s="35"/>
      <c r="F89" s="35"/>
      <c r="G89" s="35"/>
      <c r="H89" s="35"/>
      <c r="I89" s="35"/>
      <c r="J89" s="35"/>
      <c r="K89" s="59"/>
      <c r="L89" s="59"/>
      <c r="M89" s="59"/>
      <c r="N89" s="59"/>
      <c r="O89" s="59"/>
      <c r="P89" s="109" t="str">
        <f>IF(ROUND(I87,2)=ROUND(SUM(K89:O89),2),"ok","Eroare")</f>
        <v>ok</v>
      </c>
      <c r="Q89" s="214"/>
      <c r="R89" s="222"/>
    </row>
    <row r="90" spans="1:19" s="10" customFormat="1" x14ac:dyDescent="0.25">
      <c r="A90" s="143"/>
      <c r="B90" s="31" t="s">
        <v>172</v>
      </c>
      <c r="C90" s="32"/>
      <c r="D90" s="168"/>
      <c r="E90" s="182"/>
      <c r="F90" s="35"/>
      <c r="G90" s="185"/>
      <c r="H90" s="168"/>
      <c r="I90" s="185"/>
      <c r="J90" s="182"/>
      <c r="K90" s="33" t="str">
        <f>IF($F$87&lt;&gt;0,K88/$F$87,"")</f>
        <v/>
      </c>
      <c r="L90" s="33" t="str">
        <f>IF($F$87&lt;&gt;0,L88/$F$87,"")</f>
        <v/>
      </c>
      <c r="M90" s="33" t="str">
        <f>IF($F$87&lt;&gt;0,M88/$F$87,"")</f>
        <v/>
      </c>
      <c r="N90" s="33" t="str">
        <f>IF($F$87&lt;&gt;0,N88/$F$87,"")</f>
        <v/>
      </c>
      <c r="O90" s="33" t="str">
        <f>IF($F$87&lt;&gt;0,O88/$F$87,"")</f>
        <v/>
      </c>
      <c r="P90" s="109"/>
      <c r="Q90" s="214"/>
      <c r="R90" s="223"/>
    </row>
    <row r="91" spans="1:19" s="10" customFormat="1" x14ac:dyDescent="0.2">
      <c r="A91" s="143"/>
      <c r="B91" s="34"/>
      <c r="C91" s="35"/>
      <c r="D91" s="168"/>
      <c r="E91" s="182"/>
      <c r="G91" s="185"/>
      <c r="H91" s="165"/>
      <c r="I91" s="186"/>
      <c r="J91" s="182"/>
      <c r="K91" s="9"/>
      <c r="L91" s="9"/>
      <c r="M91" s="9"/>
      <c r="N91" s="9"/>
      <c r="O91" s="9"/>
      <c r="P91" s="109"/>
      <c r="Q91" s="214"/>
      <c r="R91" s="223"/>
    </row>
    <row r="92" spans="1:19" s="36" customFormat="1" ht="12.75" x14ac:dyDescent="0.2">
      <c r="A92" s="143"/>
      <c r="B92" s="34"/>
      <c r="C92" s="35"/>
      <c r="D92" s="168"/>
      <c r="E92" s="189"/>
      <c r="F92" s="35"/>
      <c r="G92" s="185"/>
      <c r="H92" s="168"/>
      <c r="I92" s="187"/>
      <c r="J92" s="188"/>
      <c r="K92" s="9"/>
      <c r="L92" s="9"/>
      <c r="M92" s="9"/>
      <c r="N92" s="9"/>
      <c r="O92" s="9"/>
      <c r="P92" s="109"/>
      <c r="Q92" s="214"/>
      <c r="R92" s="224"/>
    </row>
    <row r="93" spans="1:19" s="36" customFormat="1" ht="15.75" x14ac:dyDescent="0.2">
      <c r="A93" s="143"/>
      <c r="B93" s="37" t="s">
        <v>173</v>
      </c>
      <c r="C93" s="35"/>
      <c r="D93" s="190"/>
      <c r="E93" s="189"/>
      <c r="F93" s="35"/>
      <c r="G93" s="35"/>
      <c r="H93" s="35"/>
      <c r="I93" s="185"/>
      <c r="J93" s="182"/>
      <c r="K93" s="9"/>
      <c r="L93" s="9"/>
      <c r="M93" s="9"/>
      <c r="N93" s="9"/>
      <c r="O93" s="9"/>
      <c r="P93" s="109"/>
      <c r="Q93" s="214"/>
      <c r="R93" s="224"/>
    </row>
    <row r="94" spans="1:19" s="36" customFormat="1" ht="12.75" x14ac:dyDescent="0.2">
      <c r="A94" s="143"/>
      <c r="B94" s="34"/>
      <c r="C94" s="38"/>
      <c r="D94" s="38"/>
      <c r="F94" s="38"/>
      <c r="G94" s="187"/>
      <c r="H94" s="169"/>
      <c r="I94" s="187"/>
      <c r="J94" s="188"/>
      <c r="K94" s="9"/>
      <c r="L94" s="9"/>
      <c r="M94" s="9"/>
      <c r="N94" s="9"/>
      <c r="O94" s="9"/>
      <c r="P94" s="109"/>
      <c r="Q94" s="214"/>
      <c r="R94" s="224"/>
    </row>
    <row r="95" spans="1:19" s="36" customFormat="1" ht="12.75" x14ac:dyDescent="0.2">
      <c r="A95" s="143"/>
      <c r="B95" s="34"/>
      <c r="C95" s="38"/>
      <c r="D95" s="38"/>
      <c r="G95" s="187"/>
      <c r="H95" s="166"/>
      <c r="I95" s="185"/>
      <c r="J95" s="182"/>
      <c r="K95" s="9"/>
      <c r="L95" s="9"/>
      <c r="M95" s="9"/>
      <c r="N95" s="9"/>
      <c r="O95" s="9"/>
      <c r="P95" s="109"/>
      <c r="Q95" s="214"/>
      <c r="R95" s="224"/>
    </row>
    <row r="96" spans="1:19" s="40" customFormat="1" ht="12.75" x14ac:dyDescent="0.2">
      <c r="A96" s="144"/>
      <c r="B96" s="39"/>
      <c r="C96" s="35"/>
      <c r="D96" s="191"/>
      <c r="E96" s="191"/>
      <c r="F96" s="191"/>
      <c r="G96" s="192"/>
      <c r="H96" s="193"/>
      <c r="I96" s="186"/>
      <c r="J96" s="8"/>
      <c r="K96" s="145"/>
      <c r="L96" s="9"/>
      <c r="M96" s="9"/>
      <c r="N96" s="9"/>
      <c r="O96" s="9"/>
      <c r="P96" s="109"/>
      <c r="Q96" s="214"/>
      <c r="R96" s="225"/>
    </row>
    <row r="97" spans="1:21" s="43" customFormat="1" ht="20.25" x14ac:dyDescent="0.3">
      <c r="A97" s="139"/>
      <c r="B97" s="41"/>
      <c r="C97" s="42" t="s">
        <v>67</v>
      </c>
      <c r="D97" s="248" t="s">
        <v>72</v>
      </c>
      <c r="E97" s="248"/>
      <c r="F97" s="248"/>
      <c r="G97" s="248"/>
      <c r="H97" s="249"/>
      <c r="I97" s="174"/>
      <c r="J97" s="47"/>
      <c r="K97" s="145"/>
      <c r="P97" s="109"/>
      <c r="Q97" s="214"/>
      <c r="R97" s="226"/>
    </row>
    <row r="98" spans="1:21" s="47" customFormat="1" ht="12.75" x14ac:dyDescent="0.2">
      <c r="A98" s="145"/>
      <c r="B98" s="44" t="s">
        <v>174</v>
      </c>
      <c r="C98" s="45" t="s">
        <v>74</v>
      </c>
      <c r="D98" s="46" t="s">
        <v>77</v>
      </c>
      <c r="E98" s="46" t="s">
        <v>78</v>
      </c>
      <c r="F98" s="46" t="s">
        <v>79</v>
      </c>
      <c r="G98" s="46" t="s">
        <v>80</v>
      </c>
      <c r="H98" s="170" t="s">
        <v>81</v>
      </c>
      <c r="I98" s="175"/>
      <c r="J98" s="182"/>
      <c r="P98" s="109"/>
      <c r="Q98" s="214"/>
      <c r="R98" s="227"/>
    </row>
    <row r="99" spans="1:21" s="50" customFormat="1" ht="12.75" x14ac:dyDescent="0.2">
      <c r="A99" s="146" t="s">
        <v>175</v>
      </c>
      <c r="B99" s="48" t="s">
        <v>176</v>
      </c>
      <c r="C99" s="12">
        <f t="shared" ref="C99:C105" si="58">SUM(D99:H99)</f>
        <v>0</v>
      </c>
      <c r="D99" s="49">
        <f>SUM(D100:D101)</f>
        <v>0</v>
      </c>
      <c r="E99" s="49">
        <f t="shared" ref="E99:H99" si="59">SUM(E100:E101)</f>
        <v>0</v>
      </c>
      <c r="F99" s="49">
        <f t="shared" si="59"/>
        <v>0</v>
      </c>
      <c r="G99" s="49">
        <f t="shared" si="59"/>
        <v>0</v>
      </c>
      <c r="H99" s="171">
        <f t="shared" si="59"/>
        <v>0</v>
      </c>
      <c r="I99" s="173"/>
      <c r="J99" s="179"/>
      <c r="K99" s="179"/>
      <c r="L99" s="179"/>
      <c r="M99" s="179"/>
      <c r="N99" s="183"/>
      <c r="P99" s="109"/>
      <c r="Q99" s="214"/>
      <c r="R99" s="228"/>
    </row>
    <row r="100" spans="1:21" s="47" customFormat="1" ht="12.75" x14ac:dyDescent="0.2">
      <c r="A100" s="147" t="s">
        <v>177</v>
      </c>
      <c r="B100" s="51" t="s">
        <v>178</v>
      </c>
      <c r="C100" s="12">
        <f t="shared" si="58"/>
        <v>0</v>
      </c>
      <c r="D100" s="7">
        <f>K89</f>
        <v>0</v>
      </c>
      <c r="E100" s="7">
        <f t="shared" ref="E100:H100" si="60">L89</f>
        <v>0</v>
      </c>
      <c r="F100" s="7">
        <f t="shared" si="60"/>
        <v>0</v>
      </c>
      <c r="G100" s="7">
        <f t="shared" si="60"/>
        <v>0</v>
      </c>
      <c r="H100" s="172">
        <f t="shared" si="60"/>
        <v>0</v>
      </c>
      <c r="I100" s="174"/>
      <c r="J100" s="167"/>
      <c r="K100" s="184"/>
      <c r="L100" s="184"/>
      <c r="M100" s="184"/>
      <c r="N100" s="183"/>
      <c r="P100" s="109"/>
      <c r="Q100" s="214"/>
      <c r="R100" s="227"/>
    </row>
    <row r="101" spans="1:21" s="47" customFormat="1" ht="12.75" x14ac:dyDescent="0.2">
      <c r="A101" s="147" t="s">
        <v>179</v>
      </c>
      <c r="B101" s="51" t="s">
        <v>180</v>
      </c>
      <c r="C101" s="12">
        <f t="shared" si="58"/>
        <v>0</v>
      </c>
      <c r="D101" s="7">
        <f>K88</f>
        <v>0</v>
      </c>
      <c r="E101" s="7">
        <f>L88</f>
        <v>0</v>
      </c>
      <c r="F101" s="7">
        <f>M88</f>
        <v>0</v>
      </c>
      <c r="G101" s="7">
        <f>N88</f>
        <v>0</v>
      </c>
      <c r="H101" s="7">
        <f>O88</f>
        <v>0</v>
      </c>
      <c r="J101" s="35"/>
      <c r="K101" s="35"/>
      <c r="L101" s="35"/>
      <c r="M101" s="35"/>
      <c r="N101" s="9"/>
      <c r="P101" s="109"/>
      <c r="Q101" s="214"/>
      <c r="R101" s="229"/>
      <c r="S101" s="8"/>
      <c r="T101" s="8"/>
      <c r="U101" s="8"/>
    </row>
    <row r="102" spans="1:21" s="50" customFormat="1" ht="12.75" x14ac:dyDescent="0.2">
      <c r="A102" s="146" t="s">
        <v>181</v>
      </c>
      <c r="B102" s="48" t="s">
        <v>182</v>
      </c>
      <c r="C102" s="12">
        <f t="shared" si="58"/>
        <v>0</v>
      </c>
      <c r="D102" s="49">
        <f>SUM(D103:D104)</f>
        <v>0</v>
      </c>
      <c r="E102" s="49">
        <f t="shared" ref="E102:H102" si="61">SUM(E103:E104)</f>
        <v>0</v>
      </c>
      <c r="F102" s="49">
        <f t="shared" si="61"/>
        <v>0</v>
      </c>
      <c r="G102" s="49">
        <f t="shared" si="61"/>
        <v>0</v>
      </c>
      <c r="H102" s="49">
        <f t="shared" si="61"/>
        <v>0</v>
      </c>
      <c r="P102" s="109"/>
      <c r="Q102" s="214"/>
      <c r="R102" s="228"/>
    </row>
    <row r="103" spans="1:21" s="47" customFormat="1" ht="12.75" x14ac:dyDescent="0.2">
      <c r="A103" s="147" t="s">
        <v>177</v>
      </c>
      <c r="B103" s="51" t="s">
        <v>183</v>
      </c>
      <c r="C103" s="12">
        <f t="shared" si="58"/>
        <v>0</v>
      </c>
      <c r="D103" s="57"/>
      <c r="E103" s="57"/>
      <c r="F103" s="57"/>
      <c r="G103" s="57"/>
      <c r="H103" s="57"/>
      <c r="J103" s="8"/>
      <c r="K103" s="8"/>
      <c r="L103" s="8"/>
      <c r="M103" s="8"/>
      <c r="P103" s="109"/>
      <c r="Q103" s="214"/>
      <c r="R103" s="227"/>
    </row>
    <row r="104" spans="1:21" s="47" customFormat="1" ht="12.75" x14ac:dyDescent="0.2">
      <c r="A104" s="147" t="s">
        <v>179</v>
      </c>
      <c r="B104" s="51" t="s">
        <v>184</v>
      </c>
      <c r="C104" s="12">
        <f t="shared" si="58"/>
        <v>0</v>
      </c>
      <c r="D104" s="57"/>
      <c r="E104" s="57"/>
      <c r="F104" s="57"/>
      <c r="G104" s="57"/>
      <c r="H104" s="57"/>
      <c r="J104" s="179"/>
      <c r="K104" s="179"/>
      <c r="L104" s="179"/>
      <c r="P104" s="109"/>
      <c r="Q104" s="214"/>
      <c r="R104" s="227"/>
    </row>
    <row r="105" spans="1:21" s="53" customFormat="1" ht="12.75" x14ac:dyDescent="0.2">
      <c r="A105" s="148" t="s">
        <v>185</v>
      </c>
      <c r="B105" s="52" t="s">
        <v>186</v>
      </c>
      <c r="C105" s="12">
        <f t="shared" si="58"/>
        <v>0</v>
      </c>
      <c r="D105" s="7">
        <f>D101-D103</f>
        <v>0</v>
      </c>
      <c r="E105" s="7">
        <f t="shared" ref="E105:H105" si="62">E101-E103</f>
        <v>0</v>
      </c>
      <c r="F105" s="7">
        <f t="shared" si="62"/>
        <v>0</v>
      </c>
      <c r="G105" s="7">
        <f t="shared" si="62"/>
        <v>0</v>
      </c>
      <c r="H105" s="7">
        <f t="shared" si="62"/>
        <v>0</v>
      </c>
      <c r="I105" s="47"/>
      <c r="P105" s="109"/>
      <c r="Q105" s="214"/>
      <c r="R105" s="230"/>
    </row>
    <row r="106" spans="1:21" s="55" customFormat="1" x14ac:dyDescent="0.2">
      <c r="A106" s="149"/>
      <c r="B106" s="54"/>
      <c r="C106" s="35"/>
      <c r="D106" s="35"/>
      <c r="E106" s="35"/>
      <c r="F106" s="35"/>
      <c r="G106" s="35"/>
      <c r="H106" s="35"/>
      <c r="I106" s="8"/>
      <c r="J106" s="28"/>
      <c r="K106" s="28"/>
      <c r="L106" s="28"/>
      <c r="M106" s="28"/>
      <c r="O106" s="9"/>
      <c r="P106" s="109"/>
      <c r="Q106" s="214"/>
      <c r="R106" s="231"/>
    </row>
    <row r="107" spans="1:21" s="55" customFormat="1" x14ac:dyDescent="0.2">
      <c r="A107" s="149"/>
      <c r="B107" s="54"/>
      <c r="C107" s="35"/>
      <c r="D107" s="35"/>
      <c r="E107" s="35"/>
      <c r="F107" s="35"/>
      <c r="G107" s="35"/>
      <c r="H107" s="35"/>
      <c r="I107" s="35"/>
      <c r="J107" s="176"/>
      <c r="K107" s="177"/>
      <c r="L107" s="9"/>
      <c r="M107" s="9"/>
      <c r="O107" s="9"/>
      <c r="P107" s="109"/>
      <c r="Q107" s="214"/>
      <c r="R107" s="231"/>
    </row>
    <row r="108" spans="1:21" s="27" customFormat="1" x14ac:dyDescent="0.2">
      <c r="A108" s="157"/>
      <c r="B108" s="158" t="s">
        <v>187</v>
      </c>
      <c r="C108" s="159"/>
      <c r="D108" s="159"/>
      <c r="E108" s="35"/>
      <c r="F108" s="35"/>
      <c r="G108" s="35"/>
      <c r="H108" s="35"/>
      <c r="I108" s="35"/>
      <c r="J108" s="176"/>
      <c r="K108" s="9"/>
      <c r="L108" s="9"/>
      <c r="M108" s="9"/>
      <c r="N108" s="9"/>
      <c r="O108" s="9"/>
      <c r="P108" s="109"/>
      <c r="Q108" s="214"/>
      <c r="R108" s="232"/>
    </row>
    <row r="109" spans="1:21" s="27" customFormat="1" x14ac:dyDescent="0.2">
      <c r="A109" s="160"/>
      <c r="B109" s="161" t="s">
        <v>188</v>
      </c>
      <c r="C109" s="159">
        <f>F17+F27+F37+F44+F50+F61+F71</f>
        <v>0</v>
      </c>
      <c r="D109" s="159"/>
      <c r="E109" s="35"/>
      <c r="F109" s="35"/>
      <c r="G109" s="35"/>
      <c r="H109" s="35"/>
      <c r="I109" s="35"/>
      <c r="J109" s="176"/>
      <c r="K109" s="9"/>
      <c r="L109" s="9"/>
      <c r="M109" s="9"/>
      <c r="N109" s="9"/>
      <c r="O109" s="9"/>
      <c r="P109" s="109"/>
      <c r="Q109" s="214"/>
      <c r="R109" s="232"/>
    </row>
    <row r="110" spans="1:21" s="27" customFormat="1" x14ac:dyDescent="0.2">
      <c r="A110" s="160"/>
      <c r="B110" s="161" t="s">
        <v>189</v>
      </c>
      <c r="C110" s="159">
        <f>F75+F83+F86</f>
        <v>0</v>
      </c>
      <c r="D110" s="159"/>
      <c r="E110" s="35"/>
      <c r="F110" s="35"/>
      <c r="G110" s="35"/>
      <c r="H110" s="35"/>
      <c r="I110" s="35"/>
      <c r="J110" s="176"/>
      <c r="K110" s="9"/>
      <c r="L110" s="9"/>
      <c r="M110" s="9"/>
      <c r="N110" s="9"/>
      <c r="O110" s="9"/>
      <c r="P110" s="109"/>
      <c r="Q110" s="214"/>
      <c r="R110" s="232"/>
    </row>
    <row r="111" spans="1:21" s="27" customFormat="1" x14ac:dyDescent="0.2">
      <c r="A111" s="160"/>
      <c r="B111" s="161" t="s">
        <v>190</v>
      </c>
      <c r="C111" s="162" t="str">
        <f>IF(C109&lt;&gt;0,F87/C109,"")</f>
        <v/>
      </c>
      <c r="D111" s="159" t="str">
        <f>IF(C111&gt;50%,"Da","Nu")</f>
        <v>Da</v>
      </c>
      <c r="E111" s="35"/>
      <c r="F111" s="35"/>
      <c r="G111" s="35"/>
      <c r="H111" s="35"/>
      <c r="I111" s="35"/>
      <c r="J111" s="176"/>
      <c r="K111" s="9"/>
      <c r="L111" s="9"/>
      <c r="M111" s="9"/>
      <c r="N111" s="9"/>
      <c r="O111" s="9"/>
      <c r="P111" s="109"/>
      <c r="Q111" s="214"/>
      <c r="R111" s="232"/>
    </row>
    <row r="112" spans="1:21" s="27" customFormat="1" x14ac:dyDescent="0.2">
      <c r="A112" s="138"/>
      <c r="B112" s="56"/>
      <c r="C112" s="35"/>
      <c r="D112" s="35"/>
      <c r="E112" s="35"/>
      <c r="F112" s="35"/>
      <c r="G112" s="35"/>
      <c r="H112" s="35"/>
      <c r="I112" s="35"/>
      <c r="J112" s="176"/>
      <c r="K112" s="9"/>
      <c r="L112" s="9"/>
      <c r="M112" s="9"/>
      <c r="N112" s="9"/>
      <c r="O112" s="9"/>
      <c r="P112" s="109"/>
      <c r="Q112" s="214"/>
      <c r="R112" s="232"/>
    </row>
    <row r="113" spans="1:18" s="27" customFormat="1" x14ac:dyDescent="0.2">
      <c r="A113" s="138"/>
      <c r="B113" s="56"/>
      <c r="C113" s="35"/>
      <c r="D113" s="35"/>
      <c r="E113" s="35"/>
      <c r="F113" s="35"/>
      <c r="G113" s="35"/>
      <c r="H113" s="35"/>
      <c r="I113" s="35"/>
      <c r="J113" s="176"/>
      <c r="K113" s="9"/>
      <c r="L113" s="9"/>
      <c r="M113" s="9"/>
      <c r="N113" s="9"/>
      <c r="O113" s="9"/>
      <c r="P113" s="109"/>
      <c r="Q113" s="214"/>
      <c r="R113" s="232"/>
    </row>
    <row r="114" spans="1:18" s="27" customFormat="1" x14ac:dyDescent="0.2">
      <c r="A114" s="138"/>
      <c r="B114" s="56"/>
      <c r="C114" s="35"/>
      <c r="D114" s="35"/>
      <c r="E114" s="35"/>
      <c r="F114" s="35"/>
      <c r="G114" s="35"/>
      <c r="H114" s="35"/>
      <c r="I114" s="35"/>
      <c r="J114" s="176"/>
      <c r="K114" s="9"/>
      <c r="L114" s="9"/>
      <c r="M114" s="9"/>
      <c r="N114" s="9"/>
      <c r="O114" s="9"/>
      <c r="P114" s="109"/>
      <c r="Q114" s="214"/>
      <c r="R114" s="232"/>
    </row>
    <row r="115" spans="1:18" s="27" customFormat="1" x14ac:dyDescent="0.2">
      <c r="A115" s="138"/>
      <c r="B115" s="56"/>
      <c r="C115" s="35"/>
      <c r="D115" s="35"/>
      <c r="E115" s="35"/>
      <c r="F115" s="35"/>
      <c r="G115" s="35"/>
      <c r="H115" s="35"/>
      <c r="I115" s="35"/>
      <c r="J115" s="35"/>
      <c r="K115" s="9"/>
      <c r="L115" s="9"/>
      <c r="M115" s="9"/>
      <c r="N115" s="9"/>
      <c r="O115" s="9"/>
      <c r="P115" s="109"/>
      <c r="Q115" s="214"/>
      <c r="R115" s="232"/>
    </row>
    <row r="116" spans="1:18" s="27" customFormat="1" x14ac:dyDescent="0.2">
      <c r="A116" s="138"/>
      <c r="B116" s="56"/>
      <c r="C116" s="35"/>
      <c r="D116" s="35"/>
      <c r="E116" s="35"/>
      <c r="F116" s="35"/>
      <c r="G116" s="35"/>
      <c r="H116" s="35"/>
      <c r="I116" s="35"/>
      <c r="J116" s="35"/>
      <c r="K116" s="9"/>
      <c r="L116" s="9"/>
      <c r="M116" s="9"/>
      <c r="N116" s="9"/>
      <c r="O116" s="9"/>
      <c r="P116" s="109"/>
      <c r="Q116" s="214"/>
      <c r="R116" s="232"/>
    </row>
    <row r="117" spans="1:18" s="27" customFormat="1" x14ac:dyDescent="0.2">
      <c r="A117" s="138"/>
      <c r="B117" s="56"/>
      <c r="C117" s="35"/>
      <c r="D117" s="35"/>
      <c r="E117" s="35"/>
      <c r="F117" s="35"/>
      <c r="G117" s="35"/>
      <c r="H117" s="35"/>
      <c r="I117" s="35"/>
      <c r="J117" s="35"/>
      <c r="K117" s="9"/>
      <c r="L117" s="9"/>
      <c r="M117" s="9"/>
      <c r="N117" s="9"/>
      <c r="O117" s="9"/>
      <c r="P117" s="109"/>
      <c r="Q117" s="214"/>
      <c r="R117" s="232"/>
    </row>
    <row r="118" spans="1:18" s="27" customFormat="1" x14ac:dyDescent="0.2">
      <c r="A118" s="138"/>
      <c r="B118" s="56"/>
      <c r="C118" s="35"/>
      <c r="D118" s="35"/>
      <c r="E118" s="35"/>
      <c r="F118" s="35"/>
      <c r="G118" s="35"/>
      <c r="H118" s="35"/>
      <c r="I118" s="35"/>
      <c r="J118" s="35"/>
      <c r="K118" s="9"/>
      <c r="L118" s="9"/>
      <c r="M118" s="9"/>
      <c r="N118" s="9"/>
      <c r="O118" s="9"/>
      <c r="P118" s="109"/>
      <c r="Q118" s="214"/>
      <c r="R118" s="232"/>
    </row>
    <row r="119" spans="1:18" s="27" customFormat="1" x14ac:dyDescent="0.2">
      <c r="A119" s="138"/>
      <c r="B119" s="56"/>
      <c r="C119" s="35"/>
      <c r="D119" s="35"/>
      <c r="E119" s="35"/>
      <c r="F119" s="35"/>
      <c r="G119" s="35"/>
      <c r="H119" s="35"/>
      <c r="I119" s="35"/>
      <c r="J119" s="35"/>
      <c r="K119" s="9"/>
      <c r="L119" s="9"/>
      <c r="M119" s="9"/>
      <c r="N119" s="9"/>
      <c r="O119" s="9"/>
      <c r="P119" s="109"/>
      <c r="Q119" s="214"/>
      <c r="R119" s="232"/>
    </row>
    <row r="120" spans="1:18" s="27" customFormat="1" x14ac:dyDescent="0.2">
      <c r="A120" s="138"/>
      <c r="B120" s="56"/>
      <c r="C120" s="35"/>
      <c r="D120" s="35"/>
      <c r="E120" s="35"/>
      <c r="F120" s="35"/>
      <c r="G120" s="35"/>
      <c r="H120" s="35"/>
      <c r="I120" s="35"/>
      <c r="J120" s="35"/>
      <c r="K120" s="9"/>
      <c r="L120" s="9"/>
      <c r="M120" s="9"/>
      <c r="N120" s="9"/>
      <c r="O120" s="9"/>
      <c r="P120" s="109"/>
      <c r="Q120" s="214"/>
      <c r="R120" s="232"/>
    </row>
    <row r="121" spans="1:18" s="27" customFormat="1" x14ac:dyDescent="0.2">
      <c r="A121" s="138"/>
      <c r="B121" s="56"/>
      <c r="C121" s="35"/>
      <c r="D121" s="35"/>
      <c r="E121" s="35"/>
      <c r="F121" s="35"/>
      <c r="G121" s="35"/>
      <c r="H121" s="35"/>
      <c r="I121" s="35"/>
      <c r="J121" s="35"/>
      <c r="K121" s="9"/>
      <c r="L121" s="9"/>
      <c r="M121" s="9"/>
      <c r="N121" s="9"/>
      <c r="O121" s="9"/>
      <c r="P121" s="109"/>
      <c r="Q121" s="214"/>
      <c r="R121" s="232"/>
    </row>
    <row r="122" spans="1:18" s="27" customFormat="1" x14ac:dyDescent="0.2">
      <c r="A122" s="138"/>
      <c r="B122" s="56"/>
      <c r="C122" s="35"/>
      <c r="D122" s="35"/>
      <c r="E122" s="35"/>
      <c r="F122" s="35"/>
      <c r="G122" s="35"/>
      <c r="H122" s="35"/>
      <c r="I122" s="35"/>
      <c r="J122" s="35"/>
      <c r="K122" s="9"/>
      <c r="L122" s="9"/>
      <c r="M122" s="9"/>
      <c r="N122" s="9"/>
      <c r="O122" s="9"/>
      <c r="P122" s="109"/>
      <c r="Q122" s="214"/>
      <c r="R122" s="232"/>
    </row>
    <row r="123" spans="1:18" s="27" customFormat="1" x14ac:dyDescent="0.2">
      <c r="A123" s="138"/>
      <c r="B123" s="56"/>
      <c r="C123" s="35"/>
      <c r="D123" s="35"/>
      <c r="E123" s="35"/>
      <c r="F123" s="35"/>
      <c r="G123" s="35"/>
      <c r="H123" s="35"/>
      <c r="I123" s="35"/>
      <c r="J123" s="35"/>
      <c r="K123" s="9"/>
      <c r="L123" s="9"/>
      <c r="M123" s="9"/>
      <c r="N123" s="9"/>
      <c r="O123" s="9"/>
      <c r="P123" s="109"/>
      <c r="Q123" s="214"/>
      <c r="R123" s="232"/>
    </row>
    <row r="124" spans="1:18" s="27" customFormat="1" x14ac:dyDescent="0.2">
      <c r="A124" s="138"/>
      <c r="B124" s="56"/>
      <c r="C124" s="35"/>
      <c r="D124" s="35"/>
      <c r="E124" s="35"/>
      <c r="F124" s="35"/>
      <c r="G124" s="35"/>
      <c r="H124" s="35"/>
      <c r="I124" s="35"/>
      <c r="J124" s="35"/>
      <c r="K124" s="9"/>
      <c r="L124" s="9"/>
      <c r="M124" s="9"/>
      <c r="N124" s="9"/>
      <c r="O124" s="9"/>
      <c r="P124" s="109"/>
      <c r="Q124" s="214"/>
      <c r="R124" s="232"/>
    </row>
    <row r="125" spans="1:18" s="27" customFormat="1" x14ac:dyDescent="0.2">
      <c r="A125" s="138"/>
      <c r="B125" s="56"/>
      <c r="C125" s="35"/>
      <c r="D125" s="35"/>
      <c r="E125" s="35"/>
      <c r="F125" s="35"/>
      <c r="G125" s="35"/>
      <c r="H125" s="35"/>
      <c r="I125" s="35"/>
      <c r="J125" s="35"/>
      <c r="K125" s="9"/>
      <c r="L125" s="9"/>
      <c r="M125" s="9"/>
      <c r="N125" s="9"/>
      <c r="O125" s="9"/>
      <c r="P125" s="109"/>
      <c r="Q125" s="214"/>
      <c r="R125" s="232"/>
    </row>
    <row r="126" spans="1:18" s="27" customFormat="1" x14ac:dyDescent="0.2">
      <c r="A126" s="138"/>
      <c r="B126" s="56"/>
      <c r="C126" s="35"/>
      <c r="D126" s="35"/>
      <c r="E126" s="35"/>
      <c r="F126" s="35"/>
      <c r="G126" s="35"/>
      <c r="H126" s="35"/>
      <c r="I126" s="35"/>
      <c r="J126" s="35"/>
      <c r="K126" s="9"/>
      <c r="L126" s="9"/>
      <c r="M126" s="9"/>
      <c r="N126" s="9"/>
      <c r="O126" s="9"/>
      <c r="P126" s="109"/>
      <c r="Q126" s="214"/>
      <c r="R126" s="232"/>
    </row>
    <row r="127" spans="1:18" s="27" customFormat="1" x14ac:dyDescent="0.2">
      <c r="A127" s="138"/>
      <c r="B127" s="56"/>
      <c r="C127" s="35"/>
      <c r="D127" s="35"/>
      <c r="E127" s="35"/>
      <c r="F127" s="35"/>
      <c r="G127" s="35"/>
      <c r="H127" s="35"/>
      <c r="I127" s="35"/>
      <c r="J127" s="35"/>
      <c r="K127" s="9"/>
      <c r="L127" s="9"/>
      <c r="M127" s="9"/>
      <c r="N127" s="9"/>
      <c r="O127" s="9"/>
      <c r="P127" s="109"/>
      <c r="Q127" s="214"/>
      <c r="R127" s="232"/>
    </row>
    <row r="128" spans="1:18" s="27" customFormat="1" x14ac:dyDescent="0.2">
      <c r="A128" s="138"/>
      <c r="B128" s="56"/>
      <c r="C128" s="35"/>
      <c r="D128" s="35"/>
      <c r="E128" s="35"/>
      <c r="F128" s="35"/>
      <c r="G128" s="35"/>
      <c r="H128" s="35"/>
      <c r="I128" s="35"/>
      <c r="J128" s="35"/>
      <c r="K128" s="9"/>
      <c r="L128" s="9"/>
      <c r="M128" s="9"/>
      <c r="N128" s="9"/>
      <c r="O128" s="9"/>
      <c r="P128" s="109"/>
      <c r="Q128" s="214"/>
      <c r="R128" s="232"/>
    </row>
  </sheetData>
  <autoFilter ref="A5:R90" xr:uid="{00000000-0009-0000-0000-000002000000}"/>
  <mergeCells count="17">
    <mergeCell ref="B3:O3"/>
    <mergeCell ref="D6:E6"/>
    <mergeCell ref="F6:F7"/>
    <mergeCell ref="G6:H6"/>
    <mergeCell ref="I6:I7"/>
    <mergeCell ref="K6:O6"/>
    <mergeCell ref="B84:O84"/>
    <mergeCell ref="D97:H97"/>
    <mergeCell ref="B8:O8"/>
    <mergeCell ref="B18:O18"/>
    <mergeCell ref="B38:O38"/>
    <mergeCell ref="B45:O45"/>
    <mergeCell ref="B51:O51"/>
    <mergeCell ref="B72:O72"/>
    <mergeCell ref="B76:O76"/>
    <mergeCell ref="B28:O28"/>
    <mergeCell ref="B62:O62"/>
  </mergeCells>
  <phoneticPr fontId="66" type="noConversion"/>
  <pageMargins left="0.55000000000000004" right="0.35" top="0.57999999999999996" bottom="0.51" header="0.3" footer="0.3"/>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3"/>
  <dimension ref="A1:M177"/>
  <sheetViews>
    <sheetView topLeftCell="A72" zoomScaleNormal="100" workbookViewId="0">
      <selection activeCell="O125" sqref="O125"/>
    </sheetView>
  </sheetViews>
  <sheetFormatPr defaultColWidth="8.85546875" defaultRowHeight="15" x14ac:dyDescent="0.25"/>
  <cols>
    <col min="1" max="1" width="45.7109375" style="63" customWidth="1"/>
    <col min="2" max="2" width="15" style="9" bestFit="1" customWidth="1"/>
    <col min="3" max="5" width="12.5703125" style="9" customWidth="1"/>
    <col min="6" max="6" width="12.5703125" style="65" customWidth="1"/>
    <col min="7" max="10" width="12.5703125" style="9" customWidth="1"/>
    <col min="11" max="13" width="12.5703125" style="16" customWidth="1"/>
    <col min="14" max="16384" width="8.85546875" style="16"/>
  </cols>
  <sheetData>
    <row r="1" spans="1:13" ht="54" customHeight="1" x14ac:dyDescent="0.25">
      <c r="A1" s="261" t="s">
        <v>191</v>
      </c>
      <c r="B1" s="261"/>
      <c r="C1" s="261"/>
      <c r="D1" s="261"/>
      <c r="E1" s="261"/>
      <c r="F1" s="261"/>
      <c r="G1" s="261"/>
      <c r="H1" s="261"/>
      <c r="I1" s="261"/>
      <c r="J1" s="64"/>
    </row>
    <row r="2" spans="1:13" ht="16.5" customHeight="1" x14ac:dyDescent="0.25">
      <c r="A2" s="154"/>
      <c r="B2" s="154"/>
      <c r="C2" s="154"/>
      <c r="D2" s="154"/>
      <c r="E2" s="154"/>
      <c r="F2" s="154"/>
      <c r="G2" s="154"/>
      <c r="H2" s="154"/>
      <c r="I2" s="154"/>
      <c r="J2" s="64"/>
    </row>
    <row r="3" spans="1:13" ht="20.25" x14ac:dyDescent="0.25">
      <c r="A3" s="66"/>
      <c r="B3" s="67"/>
      <c r="C3" s="67"/>
      <c r="G3" s="64"/>
      <c r="H3" s="64"/>
      <c r="I3" s="64"/>
      <c r="J3" s="64"/>
    </row>
    <row r="4" spans="1:13" ht="27.75" customHeight="1" x14ac:dyDescent="0.25">
      <c r="A4" s="260" t="s">
        <v>192</v>
      </c>
      <c r="B4" s="260"/>
      <c r="C4" s="260"/>
      <c r="D4" s="260"/>
      <c r="E4" s="260"/>
      <c r="F4" s="260"/>
      <c r="G4" s="260"/>
      <c r="H4" s="260"/>
      <c r="I4" s="260"/>
      <c r="J4" s="260"/>
    </row>
    <row r="5" spans="1:13" s="27" customFormat="1" ht="36" customHeight="1" x14ac:dyDescent="0.25">
      <c r="A5" s="262" t="s">
        <v>193</v>
      </c>
      <c r="B5" s="262"/>
      <c r="C5" s="262"/>
      <c r="D5" s="262"/>
      <c r="E5" s="262"/>
      <c r="F5" s="262"/>
      <c r="G5" s="262"/>
      <c r="H5" s="262"/>
      <c r="I5" s="262"/>
      <c r="J5" s="262"/>
    </row>
    <row r="6" spans="1:13" s="27" customFormat="1" ht="36" customHeight="1" x14ac:dyDescent="0.25">
      <c r="A6" s="68"/>
      <c r="B6" s="69"/>
      <c r="C6" s="163" t="str">
        <f>C50</f>
        <v>Implementare</v>
      </c>
      <c r="D6" s="163" t="str">
        <f t="shared" ref="D6:E6" si="0">D50</f>
        <v>Implementare</v>
      </c>
      <c r="E6" s="163" t="str">
        <f t="shared" si="0"/>
        <v>Implementare</v>
      </c>
      <c r="F6" s="163" t="str">
        <f t="shared" ref="F6:M6" si="1">F50</f>
        <v>Operare</v>
      </c>
      <c r="G6" s="163" t="str">
        <f t="shared" si="1"/>
        <v>Operare</v>
      </c>
      <c r="H6" s="163" t="str">
        <f t="shared" si="1"/>
        <v>Operare</v>
      </c>
      <c r="I6" s="163" t="str">
        <f t="shared" si="1"/>
        <v>Operare</v>
      </c>
      <c r="J6" s="163" t="str">
        <f t="shared" si="1"/>
        <v>Operare</v>
      </c>
      <c r="K6" s="163" t="str">
        <f t="shared" si="1"/>
        <v>Operare</v>
      </c>
      <c r="L6" s="163" t="str">
        <f t="shared" si="1"/>
        <v>Operare</v>
      </c>
      <c r="M6" s="163" t="str">
        <f t="shared" si="1"/>
        <v>Operare</v>
      </c>
    </row>
    <row r="7" spans="1:13" s="27" customFormat="1" ht="25.5" x14ac:dyDescent="0.25">
      <c r="A7" s="63" t="s">
        <v>194</v>
      </c>
      <c r="B7" s="70" t="s">
        <v>195</v>
      </c>
      <c r="C7" s="70">
        <v>1</v>
      </c>
      <c r="D7" s="70">
        <v>2</v>
      </c>
      <c r="E7" s="70">
        <v>3</v>
      </c>
      <c r="F7" s="70">
        <v>4</v>
      </c>
      <c r="G7" s="70">
        <v>5</v>
      </c>
      <c r="H7" s="70">
        <v>6</v>
      </c>
      <c r="I7" s="70">
        <v>7</v>
      </c>
      <c r="J7" s="70">
        <v>8</v>
      </c>
      <c r="K7" s="70">
        <v>9</v>
      </c>
      <c r="L7" s="70">
        <v>10</v>
      </c>
      <c r="M7" s="70">
        <v>11</v>
      </c>
    </row>
    <row r="8" spans="1:13" s="27" customFormat="1" x14ac:dyDescent="0.25">
      <c r="A8" s="77" t="s">
        <v>196</v>
      </c>
      <c r="B8" s="14"/>
      <c r="C8" s="14"/>
      <c r="D8" s="14"/>
      <c r="F8" s="14"/>
      <c r="G8" s="14"/>
      <c r="H8" s="14"/>
      <c r="I8" s="14"/>
      <c r="J8" s="14"/>
      <c r="K8" s="14"/>
      <c r="L8" s="14"/>
      <c r="M8" s="14"/>
    </row>
    <row r="9" spans="1:13" s="27" customFormat="1" x14ac:dyDescent="0.2">
      <c r="A9" s="234" t="s">
        <v>197</v>
      </c>
      <c r="B9" s="35">
        <f t="shared" ref="B9:B25" si="2">SUM(C9:M9)</f>
        <v>0</v>
      </c>
      <c r="C9" s="74"/>
      <c r="D9" s="74"/>
      <c r="E9" s="74"/>
      <c r="F9" s="74"/>
      <c r="G9" s="74"/>
      <c r="H9" s="74"/>
      <c r="I9" s="74"/>
      <c r="J9" s="74"/>
      <c r="K9" s="74"/>
      <c r="L9" s="74"/>
      <c r="M9" s="74"/>
    </row>
    <row r="10" spans="1:13" s="27" customFormat="1" ht="23.25" customHeight="1" x14ac:dyDescent="0.2">
      <c r="A10" s="234" t="s">
        <v>198</v>
      </c>
      <c r="B10" s="35">
        <f t="shared" si="2"/>
        <v>0</v>
      </c>
      <c r="C10" s="74"/>
      <c r="D10" s="74"/>
      <c r="E10" s="74"/>
      <c r="F10" s="74"/>
      <c r="G10" s="74"/>
      <c r="H10" s="74"/>
      <c r="I10" s="74"/>
      <c r="J10" s="74"/>
      <c r="K10" s="74"/>
      <c r="L10" s="74"/>
      <c r="M10" s="74"/>
    </row>
    <row r="11" spans="1:13" s="27" customFormat="1" x14ac:dyDescent="0.2">
      <c r="A11" s="234" t="s">
        <v>199</v>
      </c>
      <c r="B11" s="35">
        <f t="shared" si="2"/>
        <v>0</v>
      </c>
      <c r="C11" s="74"/>
      <c r="D11" s="74"/>
      <c r="E11" s="74"/>
      <c r="F11" s="74"/>
      <c r="G11" s="74"/>
      <c r="H11" s="74"/>
      <c r="I11" s="74"/>
      <c r="J11" s="74"/>
      <c r="K11" s="74"/>
      <c r="L11" s="74"/>
      <c r="M11" s="74"/>
    </row>
    <row r="12" spans="1:13" s="27" customFormat="1" x14ac:dyDescent="0.2">
      <c r="A12" s="63" t="s">
        <v>200</v>
      </c>
      <c r="B12" s="35">
        <f t="shared" si="2"/>
        <v>0</v>
      </c>
      <c r="C12" s="74"/>
      <c r="D12" s="74"/>
      <c r="E12" s="74"/>
      <c r="F12" s="74"/>
      <c r="G12" s="74"/>
      <c r="H12" s="74"/>
      <c r="I12" s="74"/>
      <c r="J12" s="74"/>
      <c r="K12" s="74"/>
      <c r="L12" s="74"/>
      <c r="M12" s="74"/>
    </row>
    <row r="13" spans="1:13" s="27" customFormat="1" ht="22.5" x14ac:dyDescent="0.2">
      <c r="A13" s="235" t="s">
        <v>201</v>
      </c>
      <c r="B13" s="35">
        <f t="shared" si="2"/>
        <v>0</v>
      </c>
      <c r="C13" s="74"/>
      <c r="D13" s="74"/>
      <c r="E13" s="74"/>
      <c r="F13" s="74"/>
      <c r="G13" s="74"/>
      <c r="H13" s="74"/>
      <c r="I13" s="74"/>
      <c r="J13" s="74"/>
      <c r="K13" s="74"/>
      <c r="L13" s="74"/>
      <c r="M13" s="74"/>
    </row>
    <row r="14" spans="1:13" s="27" customFormat="1" ht="22.5" x14ac:dyDescent="0.2">
      <c r="A14" s="235" t="s">
        <v>201</v>
      </c>
      <c r="B14" s="35">
        <f t="shared" si="2"/>
        <v>0</v>
      </c>
      <c r="C14" s="74"/>
      <c r="D14" s="74"/>
      <c r="E14" s="74"/>
      <c r="F14" s="74"/>
      <c r="G14" s="74"/>
      <c r="H14" s="74"/>
      <c r="I14" s="74"/>
      <c r="J14" s="74"/>
      <c r="K14" s="74"/>
      <c r="L14" s="74"/>
      <c r="M14" s="74"/>
    </row>
    <row r="15" spans="1:13" s="27" customFormat="1" ht="22.5" x14ac:dyDescent="0.2">
      <c r="A15" s="235" t="s">
        <v>201</v>
      </c>
      <c r="B15" s="35">
        <f t="shared" si="2"/>
        <v>0</v>
      </c>
      <c r="C15" s="74"/>
      <c r="D15" s="74"/>
      <c r="E15" s="74"/>
      <c r="F15" s="74"/>
      <c r="G15" s="74"/>
      <c r="H15" s="74"/>
      <c r="I15" s="74"/>
      <c r="J15" s="74"/>
      <c r="K15" s="74"/>
      <c r="L15" s="74"/>
      <c r="M15" s="74"/>
    </row>
    <row r="16" spans="1:13" s="27" customFormat="1" ht="25.5" x14ac:dyDescent="0.2">
      <c r="A16" s="234" t="s">
        <v>202</v>
      </c>
      <c r="B16" s="35">
        <f t="shared" si="2"/>
        <v>0</v>
      </c>
      <c r="C16" s="74"/>
      <c r="D16" s="74"/>
      <c r="E16" s="74"/>
      <c r="F16" s="74"/>
      <c r="G16" s="74"/>
      <c r="H16" s="74"/>
      <c r="I16" s="74"/>
      <c r="J16" s="74"/>
      <c r="K16" s="74"/>
      <c r="L16" s="74"/>
      <c r="M16" s="74"/>
    </row>
    <row r="17" spans="1:13" s="27" customFormat="1" ht="18" customHeight="1" x14ac:dyDescent="0.2">
      <c r="A17" s="234" t="s">
        <v>203</v>
      </c>
      <c r="B17" s="35">
        <f t="shared" si="2"/>
        <v>0</v>
      </c>
      <c r="C17" s="74"/>
      <c r="D17" s="74"/>
      <c r="E17" s="74"/>
      <c r="F17" s="74"/>
      <c r="G17" s="74"/>
      <c r="H17" s="74"/>
      <c r="I17" s="74"/>
      <c r="J17" s="74"/>
      <c r="K17" s="74"/>
      <c r="L17" s="74"/>
      <c r="M17" s="74"/>
    </row>
    <row r="18" spans="1:13" s="27" customFormat="1" ht="18" customHeight="1" x14ac:dyDescent="0.2">
      <c r="A18" s="234" t="s">
        <v>204</v>
      </c>
      <c r="B18" s="35">
        <f t="shared" si="2"/>
        <v>0</v>
      </c>
      <c r="C18" s="74"/>
      <c r="D18" s="74"/>
      <c r="E18" s="74"/>
      <c r="F18" s="74"/>
      <c r="G18" s="74"/>
      <c r="H18" s="74"/>
      <c r="I18" s="74"/>
      <c r="J18" s="74"/>
      <c r="K18" s="74"/>
      <c r="L18" s="74"/>
      <c r="M18" s="74"/>
    </row>
    <row r="19" spans="1:13" s="27" customFormat="1" ht="18" customHeight="1" x14ac:dyDescent="0.2">
      <c r="A19" s="234" t="s">
        <v>205</v>
      </c>
      <c r="B19" s="35">
        <f t="shared" si="2"/>
        <v>0</v>
      </c>
      <c r="C19" s="74"/>
      <c r="D19" s="74"/>
      <c r="E19" s="74"/>
      <c r="F19" s="74"/>
      <c r="G19" s="74"/>
      <c r="H19" s="74"/>
      <c r="I19" s="74"/>
      <c r="J19" s="74"/>
      <c r="K19" s="74"/>
      <c r="L19" s="74"/>
      <c r="M19" s="74"/>
    </row>
    <row r="20" spans="1:13" s="27" customFormat="1" ht="18" customHeight="1" x14ac:dyDescent="0.2">
      <c r="A20" s="234" t="s">
        <v>206</v>
      </c>
      <c r="B20" s="35">
        <f t="shared" si="2"/>
        <v>0</v>
      </c>
      <c r="C20" s="74"/>
      <c r="D20" s="74"/>
      <c r="E20" s="74"/>
      <c r="F20" s="74"/>
      <c r="G20" s="74"/>
      <c r="H20" s="74"/>
      <c r="I20" s="74"/>
      <c r="J20" s="74"/>
      <c r="K20" s="74"/>
      <c r="L20" s="74"/>
      <c r="M20" s="74"/>
    </row>
    <row r="21" spans="1:13" s="27" customFormat="1" ht="25.5" x14ac:dyDescent="0.2">
      <c r="A21" s="236" t="s">
        <v>207</v>
      </c>
      <c r="B21" s="35">
        <f t="shared" si="2"/>
        <v>0</v>
      </c>
      <c r="C21" s="74"/>
      <c r="D21" s="74"/>
      <c r="E21" s="74"/>
      <c r="F21" s="74"/>
      <c r="G21" s="74"/>
      <c r="H21" s="74"/>
      <c r="I21" s="74"/>
      <c r="J21" s="74"/>
      <c r="K21" s="74"/>
      <c r="L21" s="74"/>
      <c r="M21" s="74"/>
    </row>
    <row r="22" spans="1:13" s="27" customFormat="1" x14ac:dyDescent="0.2">
      <c r="A22" s="236" t="s">
        <v>208</v>
      </c>
      <c r="B22" s="35">
        <f t="shared" si="2"/>
        <v>0</v>
      </c>
      <c r="C22" s="74"/>
      <c r="D22" s="74"/>
      <c r="E22" s="74"/>
      <c r="F22" s="74"/>
      <c r="G22" s="74"/>
      <c r="H22" s="74"/>
      <c r="I22" s="74"/>
      <c r="J22" s="74"/>
      <c r="K22" s="74"/>
      <c r="L22" s="74"/>
      <c r="M22" s="74"/>
    </row>
    <row r="23" spans="1:13" s="27" customFormat="1" x14ac:dyDescent="0.2">
      <c r="A23" s="234" t="s">
        <v>209</v>
      </c>
      <c r="B23" s="35">
        <f t="shared" si="2"/>
        <v>0</v>
      </c>
      <c r="C23" s="74"/>
      <c r="D23" s="74"/>
      <c r="E23" s="74"/>
      <c r="F23" s="74"/>
      <c r="G23" s="74"/>
      <c r="H23" s="74"/>
      <c r="I23" s="74"/>
      <c r="J23" s="74"/>
      <c r="K23" s="74"/>
      <c r="L23" s="74"/>
      <c r="M23" s="74"/>
    </row>
    <row r="24" spans="1:13" s="27" customFormat="1" x14ac:dyDescent="0.2">
      <c r="A24" s="234" t="s">
        <v>210</v>
      </c>
      <c r="B24" s="35">
        <f t="shared" si="2"/>
        <v>0</v>
      </c>
      <c r="C24" s="74"/>
      <c r="D24" s="74"/>
      <c r="E24" s="74"/>
      <c r="F24" s="74"/>
      <c r="G24" s="74"/>
      <c r="H24" s="74"/>
      <c r="I24" s="74"/>
      <c r="J24" s="74"/>
      <c r="K24" s="74"/>
      <c r="L24" s="74"/>
      <c r="M24" s="74"/>
    </row>
    <row r="25" spans="1:13" s="76" customFormat="1" ht="26.25" customHeight="1" thickBot="1" x14ac:dyDescent="0.3">
      <c r="A25" s="237" t="s">
        <v>211</v>
      </c>
      <c r="B25" s="82">
        <f t="shared" si="2"/>
        <v>0</v>
      </c>
      <c r="C25" s="83">
        <f>SUM(C9:C24)</f>
        <v>0</v>
      </c>
      <c r="D25" s="83">
        <f t="shared" ref="D25" si="3">SUM(D9:D24)</f>
        <v>0</v>
      </c>
      <c r="E25" s="83">
        <f t="shared" ref="E25:M25" si="4">SUM(E9:E24)</f>
        <v>0</v>
      </c>
      <c r="F25" s="83">
        <f t="shared" si="4"/>
        <v>0</v>
      </c>
      <c r="G25" s="83">
        <f t="shared" si="4"/>
        <v>0</v>
      </c>
      <c r="H25" s="83">
        <f t="shared" si="4"/>
        <v>0</v>
      </c>
      <c r="I25" s="83">
        <f t="shared" si="4"/>
        <v>0</v>
      </c>
      <c r="J25" s="83">
        <f t="shared" si="4"/>
        <v>0</v>
      </c>
      <c r="K25" s="83">
        <f t="shared" si="4"/>
        <v>0</v>
      </c>
      <c r="L25" s="83">
        <f t="shared" si="4"/>
        <v>0</v>
      </c>
      <c r="M25" s="83">
        <f t="shared" si="4"/>
        <v>0</v>
      </c>
    </row>
    <row r="26" spans="1:13" s="11" customFormat="1" ht="14.25" customHeight="1" thickTop="1" x14ac:dyDescent="0.2">
      <c r="A26" s="238" t="s">
        <v>212</v>
      </c>
      <c r="B26" s="35"/>
      <c r="C26" s="35"/>
      <c r="D26" s="35"/>
      <c r="E26" s="35"/>
      <c r="F26" s="35"/>
      <c r="G26" s="35"/>
      <c r="H26" s="35"/>
      <c r="I26" s="35"/>
      <c r="J26" s="35"/>
      <c r="K26" s="35"/>
      <c r="L26" s="35"/>
      <c r="M26" s="35"/>
    </row>
    <row r="27" spans="1:13" s="10" customFormat="1" x14ac:dyDescent="0.2">
      <c r="A27" s="234" t="s">
        <v>213</v>
      </c>
      <c r="B27" s="35">
        <f t="shared" ref="B27:B43" si="5">SUM(C27:M27)</f>
        <v>0</v>
      </c>
      <c r="C27" s="74"/>
      <c r="D27" s="74"/>
      <c r="E27" s="74"/>
      <c r="F27" s="74"/>
      <c r="G27" s="74"/>
      <c r="H27" s="74"/>
      <c r="I27" s="74"/>
      <c r="J27" s="74"/>
      <c r="K27" s="74"/>
      <c r="L27" s="74"/>
      <c r="M27" s="74"/>
    </row>
    <row r="28" spans="1:13" s="10" customFormat="1" x14ac:dyDescent="0.2">
      <c r="A28" s="234" t="s">
        <v>214</v>
      </c>
      <c r="B28" s="35">
        <f t="shared" si="5"/>
        <v>0</v>
      </c>
      <c r="C28" s="74"/>
      <c r="D28" s="74"/>
      <c r="E28" s="74"/>
      <c r="F28" s="74"/>
      <c r="G28" s="74"/>
      <c r="H28" s="74"/>
      <c r="I28" s="74"/>
      <c r="J28" s="74"/>
      <c r="K28" s="74"/>
      <c r="L28" s="74"/>
      <c r="M28" s="74"/>
    </row>
    <row r="29" spans="1:13" s="10" customFormat="1" ht="25.5" x14ac:dyDescent="0.2">
      <c r="A29" s="234" t="s">
        <v>215</v>
      </c>
      <c r="B29" s="35">
        <f t="shared" si="5"/>
        <v>0</v>
      </c>
      <c r="C29" s="74"/>
      <c r="D29" s="74"/>
      <c r="E29" s="74"/>
      <c r="F29" s="74"/>
      <c r="G29" s="74"/>
      <c r="H29" s="74"/>
      <c r="I29" s="74"/>
      <c r="J29" s="74"/>
      <c r="K29" s="74"/>
      <c r="L29" s="74"/>
      <c r="M29" s="74"/>
    </row>
    <row r="30" spans="1:13" s="10" customFormat="1" x14ac:dyDescent="0.2">
      <c r="A30" s="234" t="s">
        <v>216</v>
      </c>
      <c r="B30" s="35">
        <f t="shared" si="5"/>
        <v>0</v>
      </c>
      <c r="C30" s="74"/>
      <c r="D30" s="74"/>
      <c r="E30" s="74"/>
      <c r="F30" s="74"/>
      <c r="G30" s="74"/>
      <c r="H30" s="74"/>
      <c r="I30" s="74"/>
      <c r="J30" s="74"/>
      <c r="K30" s="74"/>
      <c r="L30" s="74"/>
      <c r="M30" s="74"/>
    </row>
    <row r="31" spans="1:13" s="10" customFormat="1" x14ac:dyDescent="0.2">
      <c r="A31" s="234" t="s">
        <v>217</v>
      </c>
      <c r="B31" s="35">
        <f t="shared" si="5"/>
        <v>0</v>
      </c>
      <c r="C31" s="74"/>
      <c r="D31" s="74"/>
      <c r="E31" s="74"/>
      <c r="F31" s="74"/>
      <c r="G31" s="74"/>
      <c r="H31" s="74"/>
      <c r="I31" s="74"/>
      <c r="J31" s="74"/>
      <c r="K31" s="74"/>
      <c r="L31" s="74"/>
      <c r="M31" s="74"/>
    </row>
    <row r="32" spans="1:13" s="10" customFormat="1" x14ac:dyDescent="0.2">
      <c r="A32" s="234" t="s">
        <v>218</v>
      </c>
      <c r="B32" s="35">
        <f t="shared" si="5"/>
        <v>0</v>
      </c>
      <c r="C32" s="74"/>
      <c r="D32" s="74"/>
      <c r="E32" s="74"/>
      <c r="F32" s="74"/>
      <c r="G32" s="74"/>
      <c r="H32" s="74"/>
      <c r="I32" s="74"/>
      <c r="J32" s="74"/>
      <c r="K32" s="74"/>
      <c r="L32" s="74"/>
      <c r="M32" s="74"/>
    </row>
    <row r="33" spans="1:13" s="10" customFormat="1" x14ac:dyDescent="0.2">
      <c r="A33" s="234" t="s">
        <v>219</v>
      </c>
      <c r="B33" s="35">
        <f t="shared" si="5"/>
        <v>0</v>
      </c>
      <c r="C33" s="74"/>
      <c r="D33" s="74"/>
      <c r="E33" s="74"/>
      <c r="F33" s="74"/>
      <c r="G33" s="74"/>
      <c r="H33" s="74"/>
      <c r="I33" s="74"/>
      <c r="J33" s="74"/>
      <c r="K33" s="74"/>
      <c r="L33" s="74"/>
      <c r="M33" s="74"/>
    </row>
    <row r="34" spans="1:13" s="10" customFormat="1" x14ac:dyDescent="0.2">
      <c r="A34" s="234" t="s">
        <v>220</v>
      </c>
      <c r="B34" s="35">
        <f t="shared" si="5"/>
        <v>0</v>
      </c>
      <c r="C34" s="74"/>
      <c r="D34" s="74"/>
      <c r="E34" s="74"/>
      <c r="F34" s="74"/>
      <c r="G34" s="74"/>
      <c r="H34" s="74"/>
      <c r="I34" s="74"/>
      <c r="J34" s="74"/>
      <c r="K34" s="74"/>
      <c r="L34" s="74"/>
      <c r="M34" s="74"/>
    </row>
    <row r="35" spans="1:13" ht="15" customHeight="1" x14ac:dyDescent="0.25">
      <c r="A35" s="234" t="s">
        <v>221</v>
      </c>
      <c r="B35" s="35">
        <f t="shared" si="5"/>
        <v>0</v>
      </c>
      <c r="C35" s="74"/>
      <c r="D35" s="74"/>
      <c r="E35" s="74"/>
      <c r="F35" s="74"/>
      <c r="G35" s="74"/>
      <c r="H35" s="74"/>
      <c r="I35" s="74"/>
      <c r="J35" s="74"/>
      <c r="K35" s="74"/>
      <c r="L35" s="74"/>
      <c r="M35" s="74"/>
    </row>
    <row r="36" spans="1:13" ht="15" customHeight="1" x14ac:dyDescent="0.25">
      <c r="A36" s="234" t="s">
        <v>222</v>
      </c>
      <c r="B36" s="35">
        <f t="shared" si="5"/>
        <v>0</v>
      </c>
      <c r="C36" s="74"/>
      <c r="D36" s="74"/>
      <c r="E36" s="74"/>
      <c r="F36" s="74"/>
      <c r="G36" s="74"/>
      <c r="H36" s="74"/>
      <c r="I36" s="74"/>
      <c r="J36" s="74"/>
      <c r="K36" s="74"/>
      <c r="L36" s="74"/>
      <c r="M36" s="74"/>
    </row>
    <row r="37" spans="1:13" ht="15" customHeight="1" x14ac:dyDescent="0.25">
      <c r="A37" s="234" t="s">
        <v>223</v>
      </c>
      <c r="B37" s="35">
        <f t="shared" si="5"/>
        <v>0</v>
      </c>
      <c r="C37" s="74"/>
      <c r="D37" s="74"/>
      <c r="E37" s="74"/>
      <c r="F37" s="74"/>
      <c r="G37" s="74"/>
      <c r="H37" s="74"/>
      <c r="I37" s="74"/>
      <c r="J37" s="74"/>
      <c r="K37" s="74"/>
      <c r="L37" s="74"/>
      <c r="M37" s="74"/>
    </row>
    <row r="38" spans="1:13" ht="15" customHeight="1" x14ac:dyDescent="0.25">
      <c r="A38" s="234" t="s">
        <v>224</v>
      </c>
      <c r="B38" s="35">
        <f t="shared" si="5"/>
        <v>0</v>
      </c>
      <c r="C38" s="74"/>
      <c r="D38" s="74"/>
      <c r="E38" s="74"/>
      <c r="F38" s="74"/>
      <c r="G38" s="74"/>
      <c r="H38" s="74"/>
      <c r="I38" s="74"/>
      <c r="J38" s="74"/>
      <c r="K38" s="74"/>
      <c r="L38" s="74"/>
      <c r="M38" s="74"/>
    </row>
    <row r="39" spans="1:13" ht="15" customHeight="1" x14ac:dyDescent="0.25">
      <c r="A39" s="234" t="s">
        <v>225</v>
      </c>
      <c r="B39" s="35">
        <f t="shared" si="5"/>
        <v>0</v>
      </c>
      <c r="C39" s="74"/>
      <c r="D39" s="74"/>
      <c r="E39" s="74"/>
      <c r="F39" s="74"/>
      <c r="G39" s="74"/>
      <c r="H39" s="74"/>
      <c r="I39" s="74"/>
      <c r="J39" s="74"/>
      <c r="K39" s="74"/>
      <c r="L39" s="74"/>
      <c r="M39" s="74"/>
    </row>
    <row r="40" spans="1:13" ht="15" customHeight="1" x14ac:dyDescent="0.25">
      <c r="A40" s="234" t="s">
        <v>226</v>
      </c>
      <c r="B40" s="35">
        <f t="shared" si="5"/>
        <v>0</v>
      </c>
      <c r="C40" s="74"/>
      <c r="D40" s="74"/>
      <c r="E40" s="74"/>
      <c r="F40" s="74"/>
      <c r="G40" s="74"/>
      <c r="H40" s="74"/>
      <c r="I40" s="74"/>
      <c r="J40" s="74"/>
      <c r="K40" s="74"/>
      <c r="L40" s="74"/>
      <c r="M40" s="74"/>
    </row>
    <row r="41" spans="1:13" s="10" customFormat="1" ht="15" customHeight="1" x14ac:dyDescent="0.2">
      <c r="A41" s="234" t="s">
        <v>227</v>
      </c>
      <c r="B41" s="35">
        <f t="shared" si="5"/>
        <v>0</v>
      </c>
      <c r="C41" s="74"/>
      <c r="D41" s="74"/>
      <c r="E41" s="74"/>
      <c r="F41" s="74"/>
      <c r="G41" s="74"/>
      <c r="H41" s="74"/>
      <c r="I41" s="74"/>
      <c r="J41" s="74"/>
      <c r="K41" s="74"/>
      <c r="L41" s="74"/>
      <c r="M41" s="74"/>
    </row>
    <row r="42" spans="1:13" s="76" customFormat="1" ht="30" customHeight="1" thickBot="1" x14ac:dyDescent="0.3">
      <c r="A42" s="81" t="s">
        <v>228</v>
      </c>
      <c r="B42" s="82">
        <f t="shared" si="5"/>
        <v>0</v>
      </c>
      <c r="C42" s="83">
        <f>SUM(C27:C41)</f>
        <v>0</v>
      </c>
      <c r="D42" s="83">
        <f t="shared" ref="D42" si="6">SUM(D27:D41)</f>
        <v>0</v>
      </c>
      <c r="E42" s="83">
        <f t="shared" ref="E42" si="7">SUM(E27:E41)</f>
        <v>0</v>
      </c>
      <c r="F42" s="83">
        <f t="shared" ref="F42:M42" si="8">SUM(F27:F41)</f>
        <v>0</v>
      </c>
      <c r="G42" s="83">
        <f t="shared" si="8"/>
        <v>0</v>
      </c>
      <c r="H42" s="83">
        <f t="shared" si="8"/>
        <v>0</v>
      </c>
      <c r="I42" s="83">
        <f t="shared" si="8"/>
        <v>0</v>
      </c>
      <c r="J42" s="83">
        <f t="shared" si="8"/>
        <v>0</v>
      </c>
      <c r="K42" s="83">
        <f t="shared" si="8"/>
        <v>0</v>
      </c>
      <c r="L42" s="83">
        <f t="shared" si="8"/>
        <v>0</v>
      </c>
      <c r="M42" s="83">
        <f t="shared" si="8"/>
        <v>0</v>
      </c>
    </row>
    <row r="43" spans="1:13" s="76" customFormat="1" ht="32.25" customHeight="1" thickTop="1" x14ac:dyDescent="0.25">
      <c r="A43" s="84" t="s">
        <v>229</v>
      </c>
      <c r="B43" s="85">
        <f t="shared" si="5"/>
        <v>0</v>
      </c>
      <c r="C43" s="85">
        <f t="shared" ref="C43:D43" si="9">C25-C42</f>
        <v>0</v>
      </c>
      <c r="D43" s="85">
        <f t="shared" si="9"/>
        <v>0</v>
      </c>
      <c r="E43" s="85">
        <f t="shared" ref="E43" si="10">E25-E42</f>
        <v>0</v>
      </c>
      <c r="F43" s="85">
        <f t="shared" ref="F43:M43" si="11">F25-F42</f>
        <v>0</v>
      </c>
      <c r="G43" s="85">
        <f t="shared" si="11"/>
        <v>0</v>
      </c>
      <c r="H43" s="85">
        <f t="shared" si="11"/>
        <v>0</v>
      </c>
      <c r="I43" s="85">
        <f t="shared" si="11"/>
        <v>0</v>
      </c>
      <c r="J43" s="85">
        <f t="shared" si="11"/>
        <v>0</v>
      </c>
      <c r="K43" s="85">
        <f t="shared" si="11"/>
        <v>0</v>
      </c>
      <c r="L43" s="85">
        <f t="shared" si="11"/>
        <v>0</v>
      </c>
      <c r="M43" s="85">
        <f t="shared" si="11"/>
        <v>0</v>
      </c>
    </row>
    <row r="45" spans="1:13" ht="15.75" x14ac:dyDescent="0.25">
      <c r="G45" s="64"/>
      <c r="H45" s="64"/>
      <c r="I45" s="64"/>
      <c r="J45" s="64"/>
    </row>
    <row r="46" spans="1:13" s="27" customFormat="1" ht="28.5" customHeight="1" x14ac:dyDescent="0.25">
      <c r="A46" s="260" t="s">
        <v>230</v>
      </c>
      <c r="B46" s="260"/>
      <c r="C46" s="260"/>
      <c r="D46" s="260"/>
      <c r="E46" s="260"/>
      <c r="F46" s="260"/>
      <c r="G46" s="260"/>
      <c r="H46" s="260"/>
      <c r="I46" s="260"/>
      <c r="J46" s="260"/>
    </row>
    <row r="47" spans="1:13" s="27" customFormat="1" ht="30.75" customHeight="1" x14ac:dyDescent="0.25">
      <c r="A47" s="262" t="s">
        <v>231</v>
      </c>
      <c r="B47" s="262"/>
      <c r="C47" s="262"/>
      <c r="D47" s="262"/>
      <c r="E47" s="262"/>
      <c r="F47" s="262"/>
      <c r="G47" s="262"/>
      <c r="H47" s="262"/>
      <c r="I47" s="262"/>
      <c r="J47" s="262"/>
    </row>
    <row r="48" spans="1:13" s="27" customFormat="1" ht="30.75" customHeight="1" x14ac:dyDescent="0.25">
      <c r="A48" s="155"/>
      <c r="B48" s="155"/>
      <c r="C48" s="155"/>
      <c r="D48" s="155"/>
      <c r="E48" s="155"/>
      <c r="F48" s="155"/>
      <c r="G48" s="155"/>
      <c r="H48" s="155"/>
      <c r="I48" s="155"/>
      <c r="J48" s="155"/>
    </row>
    <row r="49" spans="1:13" s="27" customFormat="1" ht="30.75" customHeight="1" x14ac:dyDescent="0.25">
      <c r="A49" s="155"/>
      <c r="B49" s="155"/>
      <c r="C49" s="155"/>
      <c r="D49" s="155"/>
      <c r="E49" s="155"/>
      <c r="F49" s="155"/>
      <c r="G49" s="155"/>
      <c r="H49" s="155"/>
      <c r="I49" s="155"/>
      <c r="J49" s="155"/>
    </row>
    <row r="50" spans="1:13" s="27" customFormat="1" ht="30.75" customHeight="1" x14ac:dyDescent="0.25">
      <c r="A50" s="68"/>
      <c r="B50" s="69"/>
      <c r="C50" s="163" t="s">
        <v>72</v>
      </c>
      <c r="D50" s="163" t="s">
        <v>72</v>
      </c>
      <c r="E50" s="163" t="s">
        <v>72</v>
      </c>
      <c r="F50" s="163" t="s">
        <v>232</v>
      </c>
      <c r="G50" s="163" t="s">
        <v>232</v>
      </c>
      <c r="H50" s="163" t="s">
        <v>232</v>
      </c>
      <c r="I50" s="163" t="s">
        <v>232</v>
      </c>
      <c r="J50" s="163" t="s">
        <v>232</v>
      </c>
      <c r="K50" s="163" t="s">
        <v>232</v>
      </c>
      <c r="L50" s="163" t="s">
        <v>232</v>
      </c>
      <c r="M50" s="163" t="s">
        <v>232</v>
      </c>
    </row>
    <row r="51" spans="1:13" s="27" customFormat="1" ht="30.75" customHeight="1" x14ac:dyDescent="0.25">
      <c r="A51" s="63" t="s">
        <v>233</v>
      </c>
      <c r="B51" s="70" t="s">
        <v>195</v>
      </c>
      <c r="C51" s="70">
        <v>1</v>
      </c>
      <c r="D51" s="70">
        <v>2</v>
      </c>
      <c r="E51" s="70">
        <v>3</v>
      </c>
      <c r="F51" s="70">
        <v>4</v>
      </c>
      <c r="G51" s="70">
        <v>5</v>
      </c>
      <c r="H51" s="70">
        <v>6</v>
      </c>
      <c r="I51" s="70">
        <v>7</v>
      </c>
      <c r="J51" s="70">
        <v>8</v>
      </c>
      <c r="K51" s="70">
        <v>9</v>
      </c>
      <c r="L51" s="70">
        <v>10</v>
      </c>
      <c r="M51" s="70">
        <v>11</v>
      </c>
    </row>
    <row r="52" spans="1:13" s="27" customFormat="1" ht="30.75" customHeight="1" x14ac:dyDescent="0.25">
      <c r="A52" s="77" t="s">
        <v>196</v>
      </c>
      <c r="B52" s="14"/>
      <c r="C52" s="14"/>
      <c r="D52" s="14"/>
      <c r="E52" s="14"/>
      <c r="F52" s="14"/>
      <c r="G52" s="14"/>
      <c r="H52" s="14"/>
      <c r="I52" s="14"/>
      <c r="J52" s="14"/>
      <c r="K52" s="14"/>
      <c r="L52" s="14"/>
      <c r="M52" s="14"/>
    </row>
    <row r="53" spans="1:13" s="27" customFormat="1" ht="30.75" customHeight="1" x14ac:dyDescent="0.2">
      <c r="A53" s="234" t="s">
        <v>234</v>
      </c>
      <c r="B53" s="35">
        <f t="shared" ref="B53:B69" si="12">SUM(C53:M53)</f>
        <v>0</v>
      </c>
      <c r="C53" s="74"/>
      <c r="D53" s="74"/>
      <c r="E53" s="74"/>
      <c r="F53" s="74"/>
      <c r="G53" s="74"/>
      <c r="H53" s="74"/>
      <c r="I53" s="74"/>
      <c r="J53" s="74"/>
      <c r="K53" s="74"/>
      <c r="L53" s="74"/>
      <c r="M53" s="74"/>
    </row>
    <row r="54" spans="1:13" s="27" customFormat="1" ht="30.75" customHeight="1" x14ac:dyDescent="0.2">
      <c r="A54" s="234" t="s">
        <v>198</v>
      </c>
      <c r="B54" s="35">
        <f t="shared" si="12"/>
        <v>0</v>
      </c>
      <c r="C54" s="74"/>
      <c r="D54" s="74"/>
      <c r="E54" s="74"/>
      <c r="F54" s="74"/>
      <c r="G54" s="74"/>
      <c r="H54" s="74"/>
      <c r="I54" s="74"/>
      <c r="J54" s="74"/>
      <c r="K54" s="74"/>
      <c r="L54" s="74"/>
      <c r="M54" s="74"/>
    </row>
    <row r="55" spans="1:13" s="27" customFormat="1" ht="30.75" customHeight="1" x14ac:dyDescent="0.2">
      <c r="A55" s="234" t="s">
        <v>199</v>
      </c>
      <c r="B55" s="35">
        <f t="shared" si="12"/>
        <v>0</v>
      </c>
      <c r="C55" s="74"/>
      <c r="D55" s="74"/>
      <c r="E55" s="74"/>
      <c r="F55" s="74"/>
      <c r="G55" s="74"/>
      <c r="H55" s="74"/>
      <c r="I55" s="74"/>
      <c r="J55" s="74"/>
      <c r="K55" s="74"/>
      <c r="L55" s="74"/>
      <c r="M55" s="74"/>
    </row>
    <row r="56" spans="1:13" s="27" customFormat="1" ht="26.25" customHeight="1" x14ac:dyDescent="0.2">
      <c r="A56" s="63" t="s">
        <v>235</v>
      </c>
      <c r="B56" s="35">
        <f t="shared" si="12"/>
        <v>0</v>
      </c>
      <c r="C56" s="74"/>
      <c r="D56" s="74"/>
      <c r="E56" s="74"/>
      <c r="F56" s="74"/>
      <c r="G56" s="74"/>
      <c r="H56" s="74"/>
      <c r="I56" s="74"/>
      <c r="J56" s="74"/>
      <c r="K56" s="74"/>
      <c r="L56" s="74"/>
      <c r="M56" s="74"/>
    </row>
    <row r="57" spans="1:13" s="27" customFormat="1" ht="31.5" customHeight="1" x14ac:dyDescent="0.2">
      <c r="A57" s="235" t="s">
        <v>201</v>
      </c>
      <c r="B57" s="35">
        <f t="shared" si="12"/>
        <v>0</v>
      </c>
      <c r="C57" s="74"/>
      <c r="D57" s="74"/>
      <c r="E57" s="74"/>
      <c r="F57" s="74"/>
      <c r="G57" s="74"/>
      <c r="H57" s="74"/>
      <c r="I57" s="74"/>
      <c r="J57" s="74"/>
      <c r="K57" s="74"/>
      <c r="L57" s="74"/>
      <c r="M57" s="74"/>
    </row>
    <row r="58" spans="1:13" s="27" customFormat="1" ht="22.5" x14ac:dyDescent="0.2">
      <c r="A58" s="235" t="s">
        <v>201</v>
      </c>
      <c r="B58" s="35">
        <f t="shared" si="12"/>
        <v>0</v>
      </c>
      <c r="C58" s="74"/>
      <c r="D58" s="74"/>
      <c r="E58" s="74"/>
      <c r="F58" s="74"/>
      <c r="G58" s="74"/>
      <c r="H58" s="74"/>
      <c r="I58" s="74"/>
      <c r="J58" s="74"/>
      <c r="K58" s="74"/>
      <c r="L58" s="74"/>
      <c r="M58" s="74"/>
    </row>
    <row r="59" spans="1:13" s="27" customFormat="1" ht="22.5" x14ac:dyDescent="0.2">
      <c r="A59" s="235" t="s">
        <v>201</v>
      </c>
      <c r="B59" s="35">
        <f t="shared" si="12"/>
        <v>0</v>
      </c>
      <c r="C59" s="74"/>
      <c r="D59" s="74"/>
      <c r="E59" s="74"/>
      <c r="F59" s="74"/>
      <c r="G59" s="74"/>
      <c r="H59" s="74"/>
      <c r="I59" s="74"/>
      <c r="J59" s="74"/>
      <c r="K59" s="74"/>
      <c r="L59" s="74"/>
      <c r="M59" s="74"/>
    </row>
    <row r="60" spans="1:13" s="27" customFormat="1" ht="25.5" x14ac:dyDescent="0.2">
      <c r="A60" s="234" t="s">
        <v>236</v>
      </c>
      <c r="B60" s="35">
        <f t="shared" si="12"/>
        <v>0</v>
      </c>
      <c r="C60" s="74"/>
      <c r="D60" s="74"/>
      <c r="E60" s="74"/>
      <c r="F60" s="74"/>
      <c r="G60" s="74"/>
      <c r="H60" s="74"/>
      <c r="I60" s="74"/>
      <c r="J60" s="74"/>
      <c r="K60" s="74"/>
      <c r="L60" s="74"/>
      <c r="M60" s="74"/>
    </row>
    <row r="61" spans="1:13" s="27" customFormat="1" ht="15" customHeight="1" x14ac:dyDescent="0.2">
      <c r="A61" s="234" t="s">
        <v>237</v>
      </c>
      <c r="B61" s="35">
        <f t="shared" si="12"/>
        <v>0</v>
      </c>
      <c r="C61" s="74"/>
      <c r="D61" s="74"/>
      <c r="E61" s="74"/>
      <c r="F61" s="74"/>
      <c r="G61" s="74"/>
      <c r="H61" s="74"/>
      <c r="I61" s="74"/>
      <c r="J61" s="74"/>
      <c r="K61" s="74"/>
      <c r="L61" s="74"/>
      <c r="M61" s="74"/>
    </row>
    <row r="62" spans="1:13" s="27" customFormat="1" ht="15" customHeight="1" x14ac:dyDescent="0.2">
      <c r="A62" s="234" t="s">
        <v>204</v>
      </c>
      <c r="B62" s="35">
        <f t="shared" si="12"/>
        <v>0</v>
      </c>
      <c r="C62" s="74"/>
      <c r="D62" s="74"/>
      <c r="E62" s="74"/>
      <c r="F62" s="74"/>
      <c r="G62" s="74"/>
      <c r="H62" s="74"/>
      <c r="I62" s="74"/>
      <c r="J62" s="74"/>
      <c r="K62" s="74"/>
      <c r="L62" s="74"/>
      <c r="M62" s="74"/>
    </row>
    <row r="63" spans="1:13" s="27" customFormat="1" x14ac:dyDescent="0.2">
      <c r="A63" s="234" t="s">
        <v>238</v>
      </c>
      <c r="B63" s="35">
        <f t="shared" si="12"/>
        <v>0</v>
      </c>
      <c r="C63" s="74"/>
      <c r="D63" s="74"/>
      <c r="E63" s="74"/>
      <c r="F63" s="74"/>
      <c r="G63" s="74"/>
      <c r="H63" s="74"/>
      <c r="I63" s="74"/>
      <c r="J63" s="74"/>
      <c r="K63" s="74"/>
      <c r="L63" s="74"/>
      <c r="M63" s="74"/>
    </row>
    <row r="64" spans="1:13" s="27" customFormat="1" x14ac:dyDescent="0.2">
      <c r="A64" s="234" t="s">
        <v>239</v>
      </c>
      <c r="B64" s="35">
        <f t="shared" si="12"/>
        <v>0</v>
      </c>
      <c r="C64" s="74"/>
      <c r="D64" s="74"/>
      <c r="E64" s="74"/>
      <c r="F64" s="74"/>
      <c r="G64" s="74"/>
      <c r="H64" s="74"/>
      <c r="I64" s="74"/>
      <c r="J64" s="74"/>
      <c r="K64" s="74"/>
      <c r="L64" s="74"/>
      <c r="M64" s="74"/>
    </row>
    <row r="65" spans="1:13" s="27" customFormat="1" ht="25.5" x14ac:dyDescent="0.2">
      <c r="A65" s="234" t="s">
        <v>207</v>
      </c>
      <c r="B65" s="35">
        <f t="shared" si="12"/>
        <v>0</v>
      </c>
      <c r="C65" s="74"/>
      <c r="D65" s="74"/>
      <c r="E65" s="74"/>
      <c r="F65" s="74"/>
      <c r="G65" s="74"/>
      <c r="H65" s="74"/>
      <c r="I65" s="74"/>
      <c r="J65" s="74"/>
      <c r="K65" s="74"/>
      <c r="L65" s="74"/>
      <c r="M65" s="74"/>
    </row>
    <row r="66" spans="1:13" s="27" customFormat="1" x14ac:dyDescent="0.2">
      <c r="A66" s="234" t="s">
        <v>208</v>
      </c>
      <c r="B66" s="35">
        <f t="shared" si="12"/>
        <v>0</v>
      </c>
      <c r="C66" s="74"/>
      <c r="D66" s="74"/>
      <c r="E66" s="74"/>
      <c r="F66" s="74"/>
      <c r="G66" s="74"/>
      <c r="H66" s="74"/>
      <c r="I66" s="74"/>
      <c r="J66" s="74"/>
      <c r="K66" s="74"/>
      <c r="L66" s="74"/>
      <c r="M66" s="74"/>
    </row>
    <row r="67" spans="1:13" s="27" customFormat="1" x14ac:dyDescent="0.2">
      <c r="A67" s="234" t="s">
        <v>209</v>
      </c>
      <c r="B67" s="35">
        <f t="shared" si="12"/>
        <v>0</v>
      </c>
      <c r="C67" s="74"/>
      <c r="D67" s="74"/>
      <c r="E67" s="74"/>
      <c r="F67" s="74"/>
      <c r="G67" s="74"/>
      <c r="H67" s="74"/>
      <c r="I67" s="74"/>
      <c r="J67" s="74"/>
      <c r="K67" s="74"/>
      <c r="L67" s="74"/>
      <c r="M67" s="74"/>
    </row>
    <row r="68" spans="1:13" s="27" customFormat="1" x14ac:dyDescent="0.2">
      <c r="A68" s="234" t="s">
        <v>240</v>
      </c>
      <c r="B68" s="35">
        <f t="shared" si="12"/>
        <v>0</v>
      </c>
      <c r="C68" s="74"/>
      <c r="D68" s="74"/>
      <c r="E68" s="74"/>
      <c r="F68" s="74"/>
      <c r="G68" s="74"/>
      <c r="H68" s="74"/>
      <c r="I68" s="74"/>
      <c r="J68" s="74"/>
      <c r="K68" s="74"/>
      <c r="L68" s="74"/>
      <c r="M68" s="74"/>
    </row>
    <row r="69" spans="1:13" s="76" customFormat="1" ht="18.75" thickBot="1" x14ac:dyDescent="0.3">
      <c r="A69" s="237" t="s">
        <v>211</v>
      </c>
      <c r="B69" s="82">
        <f t="shared" si="12"/>
        <v>0</v>
      </c>
      <c r="C69" s="83">
        <f>SUM(C53:C68)</f>
        <v>0</v>
      </c>
      <c r="D69" s="83">
        <f t="shared" ref="D69" si="13">SUM(D53:D68)</f>
        <v>0</v>
      </c>
      <c r="E69" s="83">
        <f t="shared" ref="E69" si="14">SUM(E53:E68)</f>
        <v>0</v>
      </c>
      <c r="F69" s="83">
        <f t="shared" ref="F69:M69" si="15">SUM(F53:F68)</f>
        <v>0</v>
      </c>
      <c r="G69" s="83">
        <f t="shared" si="15"/>
        <v>0</v>
      </c>
      <c r="H69" s="83">
        <f t="shared" si="15"/>
        <v>0</v>
      </c>
      <c r="I69" s="83">
        <f t="shared" si="15"/>
        <v>0</v>
      </c>
      <c r="J69" s="83">
        <f t="shared" si="15"/>
        <v>0</v>
      </c>
      <c r="K69" s="83">
        <f t="shared" si="15"/>
        <v>0</v>
      </c>
      <c r="L69" s="83">
        <f t="shared" si="15"/>
        <v>0</v>
      </c>
      <c r="M69" s="83">
        <f t="shared" si="15"/>
        <v>0</v>
      </c>
    </row>
    <row r="70" spans="1:13" s="11" customFormat="1" ht="15.75" thickTop="1" x14ac:dyDescent="0.2">
      <c r="A70" s="238" t="s">
        <v>212</v>
      </c>
      <c r="B70" s="35"/>
      <c r="C70" s="35"/>
      <c r="D70" s="35"/>
      <c r="E70" s="35"/>
      <c r="F70" s="35"/>
      <c r="G70" s="35"/>
      <c r="H70" s="35"/>
      <c r="I70" s="35"/>
      <c r="J70" s="35"/>
      <c r="K70" s="35"/>
      <c r="L70" s="35"/>
      <c r="M70" s="35"/>
    </row>
    <row r="71" spans="1:13" s="10" customFormat="1" x14ac:dyDescent="0.2">
      <c r="A71" s="234" t="s">
        <v>213</v>
      </c>
      <c r="B71" s="35">
        <f t="shared" ref="B71:B87" si="16">SUM(C71:M71)</f>
        <v>0</v>
      </c>
      <c r="C71" s="74"/>
      <c r="D71" s="74"/>
      <c r="E71" s="74"/>
      <c r="F71" s="74"/>
      <c r="G71" s="74"/>
      <c r="H71" s="74"/>
      <c r="I71" s="74"/>
      <c r="J71" s="74"/>
      <c r="K71" s="74"/>
      <c r="L71" s="74"/>
      <c r="M71" s="74"/>
    </row>
    <row r="72" spans="1:13" s="10" customFormat="1" x14ac:dyDescent="0.2">
      <c r="A72" s="234" t="s">
        <v>214</v>
      </c>
      <c r="B72" s="35">
        <f t="shared" si="16"/>
        <v>0</v>
      </c>
      <c r="C72" s="74"/>
      <c r="D72" s="74"/>
      <c r="E72" s="74"/>
      <c r="F72" s="74"/>
      <c r="G72" s="74"/>
      <c r="H72" s="74"/>
      <c r="I72" s="74"/>
      <c r="J72" s="74"/>
      <c r="K72" s="74"/>
      <c r="L72" s="74"/>
      <c r="M72" s="74"/>
    </row>
    <row r="73" spans="1:13" s="10" customFormat="1" ht="25.5" x14ac:dyDescent="0.2">
      <c r="A73" s="234" t="s">
        <v>215</v>
      </c>
      <c r="B73" s="35">
        <f t="shared" si="16"/>
        <v>0</v>
      </c>
      <c r="C73" s="74"/>
      <c r="D73" s="74"/>
      <c r="E73" s="74"/>
      <c r="F73" s="74"/>
      <c r="G73" s="74"/>
      <c r="H73" s="74"/>
      <c r="I73" s="74"/>
      <c r="J73" s="74"/>
      <c r="K73" s="74"/>
      <c r="L73" s="74"/>
      <c r="M73" s="74"/>
    </row>
    <row r="74" spans="1:13" s="10" customFormat="1" x14ac:dyDescent="0.2">
      <c r="A74" s="234" t="s">
        <v>216</v>
      </c>
      <c r="B74" s="35">
        <f t="shared" si="16"/>
        <v>0</v>
      </c>
      <c r="C74" s="74"/>
      <c r="D74" s="74"/>
      <c r="E74" s="74"/>
      <c r="F74" s="74"/>
      <c r="G74" s="74"/>
      <c r="H74" s="74"/>
      <c r="I74" s="74"/>
      <c r="J74" s="74"/>
      <c r="K74" s="74"/>
      <c r="L74" s="74"/>
      <c r="M74" s="74"/>
    </row>
    <row r="75" spans="1:13" s="10" customFormat="1" ht="26.25" customHeight="1" x14ac:dyDescent="0.2">
      <c r="A75" s="234" t="s">
        <v>217</v>
      </c>
      <c r="B75" s="35">
        <f t="shared" si="16"/>
        <v>0</v>
      </c>
      <c r="C75" s="74"/>
      <c r="D75" s="74"/>
      <c r="E75" s="74"/>
      <c r="F75" s="74"/>
      <c r="G75" s="74"/>
      <c r="H75" s="74"/>
      <c r="I75" s="74"/>
      <c r="J75" s="74"/>
      <c r="K75" s="74"/>
      <c r="L75" s="74"/>
      <c r="M75" s="74"/>
    </row>
    <row r="76" spans="1:13" s="10" customFormat="1" ht="14.25" customHeight="1" x14ac:dyDescent="0.2">
      <c r="A76" s="234" t="s">
        <v>218</v>
      </c>
      <c r="B76" s="35">
        <f t="shared" si="16"/>
        <v>0</v>
      </c>
      <c r="C76" s="74"/>
      <c r="D76" s="74"/>
      <c r="E76" s="74"/>
      <c r="F76" s="74"/>
      <c r="G76" s="74"/>
      <c r="H76" s="74"/>
      <c r="I76" s="74"/>
      <c r="J76" s="74"/>
      <c r="K76" s="74"/>
      <c r="L76" s="74"/>
      <c r="M76" s="74"/>
    </row>
    <row r="77" spans="1:13" s="10" customFormat="1" x14ac:dyDescent="0.2">
      <c r="A77" s="234" t="s">
        <v>219</v>
      </c>
      <c r="B77" s="35">
        <f t="shared" si="16"/>
        <v>0</v>
      </c>
      <c r="C77" s="74"/>
      <c r="D77" s="74"/>
      <c r="E77" s="74"/>
      <c r="F77" s="74"/>
      <c r="G77" s="74"/>
      <c r="H77" s="74"/>
      <c r="I77" s="74"/>
      <c r="J77" s="74"/>
      <c r="K77" s="74"/>
      <c r="L77" s="74"/>
      <c r="M77" s="74"/>
    </row>
    <row r="78" spans="1:13" s="10" customFormat="1" x14ac:dyDescent="0.2">
      <c r="A78" s="234" t="s">
        <v>220</v>
      </c>
      <c r="B78" s="35">
        <f t="shared" si="16"/>
        <v>0</v>
      </c>
      <c r="C78" s="74"/>
      <c r="D78" s="74"/>
      <c r="E78" s="74"/>
      <c r="F78" s="74"/>
      <c r="G78" s="74"/>
      <c r="H78" s="74"/>
      <c r="I78" s="74"/>
      <c r="J78" s="74"/>
      <c r="K78" s="74"/>
      <c r="L78" s="74"/>
      <c r="M78" s="74"/>
    </row>
    <row r="79" spans="1:13" ht="15" customHeight="1" x14ac:dyDescent="0.25">
      <c r="A79" s="234" t="s">
        <v>221</v>
      </c>
      <c r="B79" s="35">
        <f t="shared" si="16"/>
        <v>0</v>
      </c>
      <c r="C79" s="74"/>
      <c r="D79" s="74"/>
      <c r="E79" s="74"/>
      <c r="F79" s="74"/>
      <c r="G79" s="74"/>
      <c r="H79" s="74"/>
      <c r="I79" s="74"/>
      <c r="J79" s="74"/>
      <c r="K79" s="74"/>
      <c r="L79" s="74"/>
      <c r="M79" s="74"/>
    </row>
    <row r="80" spans="1:13" ht="15" customHeight="1" x14ac:dyDescent="0.25">
      <c r="A80" s="234" t="s">
        <v>222</v>
      </c>
      <c r="B80" s="35">
        <f t="shared" si="16"/>
        <v>0</v>
      </c>
      <c r="C80" s="74"/>
      <c r="D80" s="74"/>
      <c r="E80" s="74"/>
      <c r="F80" s="74"/>
      <c r="G80" s="74"/>
      <c r="H80" s="74"/>
      <c r="I80" s="74"/>
      <c r="J80" s="74"/>
      <c r="K80" s="74"/>
      <c r="L80" s="74"/>
      <c r="M80" s="74"/>
    </row>
    <row r="81" spans="1:13" ht="15" customHeight="1" x14ac:dyDescent="0.25">
      <c r="A81" s="234" t="s">
        <v>223</v>
      </c>
      <c r="B81" s="35">
        <f t="shared" si="16"/>
        <v>0</v>
      </c>
      <c r="C81" s="74"/>
      <c r="D81" s="74"/>
      <c r="E81" s="74"/>
      <c r="F81" s="74"/>
      <c r="G81" s="74"/>
      <c r="H81" s="74"/>
      <c r="I81" s="74"/>
      <c r="J81" s="74"/>
      <c r="K81" s="74"/>
      <c r="L81" s="74"/>
      <c r="M81" s="74"/>
    </row>
    <row r="82" spans="1:13" ht="15" customHeight="1" x14ac:dyDescent="0.25">
      <c r="A82" s="234" t="s">
        <v>224</v>
      </c>
      <c r="B82" s="35">
        <f t="shared" si="16"/>
        <v>0</v>
      </c>
      <c r="C82" s="74"/>
      <c r="D82" s="74"/>
      <c r="E82" s="74"/>
      <c r="F82" s="74"/>
      <c r="G82" s="74"/>
      <c r="H82" s="74"/>
      <c r="I82" s="74"/>
      <c r="J82" s="74"/>
      <c r="K82" s="74"/>
      <c r="L82" s="74"/>
      <c r="M82" s="74"/>
    </row>
    <row r="83" spans="1:13" ht="15" customHeight="1" x14ac:dyDescent="0.25">
      <c r="A83" s="234" t="s">
        <v>225</v>
      </c>
      <c r="B83" s="35">
        <f t="shared" si="16"/>
        <v>0</v>
      </c>
      <c r="C83" s="74"/>
      <c r="D83" s="74"/>
      <c r="E83" s="74"/>
      <c r="F83" s="74"/>
      <c r="G83" s="74"/>
      <c r="H83" s="74"/>
      <c r="I83" s="74"/>
      <c r="J83" s="74"/>
      <c r="K83" s="74"/>
      <c r="L83" s="74"/>
      <c r="M83" s="74"/>
    </row>
    <row r="84" spans="1:13" ht="15" customHeight="1" x14ac:dyDescent="0.25">
      <c r="A84" s="234" t="s">
        <v>226</v>
      </c>
      <c r="B84" s="35">
        <f t="shared" si="16"/>
        <v>0</v>
      </c>
      <c r="C84" s="74"/>
      <c r="D84" s="74"/>
      <c r="E84" s="74"/>
      <c r="F84" s="74"/>
      <c r="G84" s="74"/>
      <c r="H84" s="74"/>
      <c r="I84" s="74"/>
      <c r="J84" s="74"/>
      <c r="K84" s="74"/>
      <c r="L84" s="74"/>
      <c r="M84" s="74"/>
    </row>
    <row r="85" spans="1:13" s="10" customFormat="1" ht="15" customHeight="1" x14ac:dyDescent="0.2">
      <c r="A85" s="234" t="s">
        <v>227</v>
      </c>
      <c r="B85" s="35">
        <f t="shared" si="16"/>
        <v>0</v>
      </c>
      <c r="C85" s="74"/>
      <c r="D85" s="74"/>
      <c r="E85" s="74"/>
      <c r="F85" s="74"/>
      <c r="G85" s="74"/>
      <c r="H85" s="74"/>
      <c r="I85" s="74"/>
      <c r="J85" s="74"/>
      <c r="K85" s="74"/>
      <c r="L85" s="74"/>
      <c r="M85" s="74"/>
    </row>
    <row r="86" spans="1:13" s="76" customFormat="1" ht="15" customHeight="1" thickBot="1" x14ac:dyDescent="0.3">
      <c r="A86" s="237" t="s">
        <v>228</v>
      </c>
      <c r="B86" s="82">
        <f t="shared" si="16"/>
        <v>0</v>
      </c>
      <c r="C86" s="83">
        <f>SUM(C71:C85)</f>
        <v>0</v>
      </c>
      <c r="D86" s="83">
        <f t="shared" ref="D86" si="17">SUM(D71:D85)</f>
        <v>0</v>
      </c>
      <c r="E86" s="83">
        <f t="shared" ref="E86" si="18">SUM(E71:E85)</f>
        <v>0</v>
      </c>
      <c r="F86" s="83">
        <f t="shared" ref="F86:M86" si="19">SUM(F71:F85)</f>
        <v>0</v>
      </c>
      <c r="G86" s="83">
        <f t="shared" si="19"/>
        <v>0</v>
      </c>
      <c r="H86" s="83">
        <f t="shared" si="19"/>
        <v>0</v>
      </c>
      <c r="I86" s="83">
        <f t="shared" si="19"/>
        <v>0</v>
      </c>
      <c r="J86" s="83">
        <f t="shared" si="19"/>
        <v>0</v>
      </c>
      <c r="K86" s="83">
        <f t="shared" si="19"/>
        <v>0</v>
      </c>
      <c r="L86" s="83">
        <f t="shared" si="19"/>
        <v>0</v>
      </c>
      <c r="M86" s="83">
        <f t="shared" si="19"/>
        <v>0</v>
      </c>
    </row>
    <row r="87" spans="1:13" s="76" customFormat="1" ht="15" customHeight="1" thickTop="1" x14ac:dyDescent="0.25">
      <c r="A87" s="84" t="s">
        <v>229</v>
      </c>
      <c r="B87" s="85">
        <f t="shared" si="16"/>
        <v>0</v>
      </c>
      <c r="C87" s="85">
        <f t="shared" ref="C87:D87" si="20">C69-C86</f>
        <v>0</v>
      </c>
      <c r="D87" s="85">
        <f t="shared" si="20"/>
        <v>0</v>
      </c>
      <c r="E87" s="85">
        <f t="shared" ref="E87" si="21">E69-E86</f>
        <v>0</v>
      </c>
      <c r="F87" s="85">
        <f t="shared" ref="F87:M87" si="22">F69-F86</f>
        <v>0</v>
      </c>
      <c r="G87" s="85">
        <f t="shared" si="22"/>
        <v>0</v>
      </c>
      <c r="H87" s="85">
        <f t="shared" si="22"/>
        <v>0</v>
      </c>
      <c r="I87" s="85">
        <f t="shared" si="22"/>
        <v>0</v>
      </c>
      <c r="J87" s="85">
        <f t="shared" si="22"/>
        <v>0</v>
      </c>
      <c r="K87" s="85">
        <f t="shared" si="22"/>
        <v>0</v>
      </c>
      <c r="L87" s="85">
        <f t="shared" si="22"/>
        <v>0</v>
      </c>
      <c r="M87" s="85">
        <f t="shared" si="22"/>
        <v>0</v>
      </c>
    </row>
    <row r="89" spans="1:13" x14ac:dyDescent="0.25">
      <c r="A89" s="71"/>
    </row>
    <row r="90" spans="1:13" ht="15" customHeight="1" x14ac:dyDescent="0.25">
      <c r="A90" s="75" t="s">
        <v>241</v>
      </c>
      <c r="B90" s="35"/>
      <c r="G90" s="64"/>
      <c r="H90" s="64"/>
      <c r="I90" s="64"/>
      <c r="J90" s="64"/>
    </row>
    <row r="91" spans="1:13" ht="15" customHeight="1" x14ac:dyDescent="0.25">
      <c r="A91" s="239"/>
      <c r="B91" s="70" t="s">
        <v>195</v>
      </c>
      <c r="C91" s="70">
        <v>1</v>
      </c>
      <c r="D91" s="70">
        <v>2</v>
      </c>
      <c r="E91" s="70">
        <v>3</v>
      </c>
      <c r="F91" s="70">
        <v>4</v>
      </c>
      <c r="G91" s="70">
        <v>5</v>
      </c>
      <c r="H91" s="70">
        <v>6</v>
      </c>
      <c r="I91" s="70">
        <v>7</v>
      </c>
      <c r="J91" s="70">
        <v>8</v>
      </c>
      <c r="K91" s="70">
        <v>9</v>
      </c>
      <c r="L91" s="70">
        <v>10</v>
      </c>
      <c r="M91" s="70">
        <v>11</v>
      </c>
    </row>
    <row r="92" spans="1:13" ht="30" customHeight="1" x14ac:dyDescent="0.25">
      <c r="A92" s="72" t="s">
        <v>242</v>
      </c>
    </row>
    <row r="93" spans="1:13" ht="32.25" customHeight="1" x14ac:dyDescent="0.25">
      <c r="A93" s="71" t="s">
        <v>186</v>
      </c>
      <c r="B93" s="35">
        <f>SUM(C93:E93)</f>
        <v>0</v>
      </c>
      <c r="C93" s="9">
        <f>'Buget proiect'!D105</f>
        <v>0</v>
      </c>
      <c r="D93" s="9">
        <f>'Buget proiect'!E105</f>
        <v>0</v>
      </c>
      <c r="E93" s="9">
        <f>'Buget proiect'!F105</f>
        <v>0</v>
      </c>
      <c r="G93" s="64"/>
      <c r="H93" s="64"/>
      <c r="I93" s="64"/>
      <c r="J93" s="64"/>
    </row>
    <row r="94" spans="1:13" ht="15.75" x14ac:dyDescent="0.25">
      <c r="A94" s="71" t="s">
        <v>243</v>
      </c>
      <c r="B94" s="35">
        <f>SUM(C94:E94)</f>
        <v>0</v>
      </c>
      <c r="C94" s="74"/>
      <c r="D94" s="74"/>
      <c r="E94" s="74"/>
      <c r="G94" s="64"/>
      <c r="H94" s="64"/>
      <c r="I94" s="64"/>
      <c r="J94" s="64"/>
    </row>
    <row r="95" spans="1:13" ht="25.5" x14ac:dyDescent="0.25">
      <c r="A95" s="71" t="s">
        <v>244</v>
      </c>
      <c r="B95" s="35">
        <f>SUM(C95:E95)</f>
        <v>0</v>
      </c>
      <c r="C95" s="74"/>
      <c r="D95" s="74"/>
      <c r="E95" s="74"/>
    </row>
    <row r="96" spans="1:13" x14ac:dyDescent="0.25">
      <c r="A96" s="71" t="s">
        <v>245</v>
      </c>
      <c r="B96" s="35">
        <f>SUM(C96:E96)</f>
        <v>0</v>
      </c>
      <c r="C96" s="74"/>
      <c r="D96" s="74"/>
      <c r="E96" s="74"/>
    </row>
    <row r="97" spans="1:13" s="79" customFormat="1" ht="26.25" thickBot="1" x14ac:dyDescent="0.25">
      <c r="A97" s="240" t="s">
        <v>246</v>
      </c>
      <c r="B97" s="82">
        <f>SUM(B93:B96)</f>
        <v>0</v>
      </c>
      <c r="C97" s="82">
        <f>SUM(C93:C96)</f>
        <v>0</v>
      </c>
      <c r="D97" s="82">
        <f>SUM(D93:D96)</f>
        <v>0</v>
      </c>
      <c r="E97" s="82">
        <f>SUM(E93:E96)</f>
        <v>0</v>
      </c>
      <c r="F97" s="78"/>
      <c r="G97" s="35"/>
      <c r="H97" s="35"/>
      <c r="I97" s="35"/>
      <c r="J97" s="35"/>
    </row>
    <row r="98" spans="1:13" s="79" customFormat="1" ht="18" customHeight="1" thickTop="1" x14ac:dyDescent="0.2">
      <c r="A98" s="72"/>
      <c r="B98" s="35"/>
      <c r="C98" s="35"/>
      <c r="D98" s="35"/>
      <c r="E98" s="35"/>
      <c r="F98" s="78"/>
      <c r="G98" s="35"/>
      <c r="H98" s="35"/>
      <c r="I98" s="35"/>
      <c r="J98" s="35"/>
    </row>
    <row r="99" spans="1:13" s="79" customFormat="1" ht="12.75" x14ac:dyDescent="0.2">
      <c r="A99" s="72" t="s">
        <v>247</v>
      </c>
      <c r="B99" s="35"/>
      <c r="C99" s="35"/>
      <c r="D99" s="35"/>
      <c r="E99" s="35"/>
      <c r="F99" s="78"/>
      <c r="G99" s="35"/>
      <c r="H99" s="35"/>
      <c r="I99" s="35"/>
      <c r="J99" s="35"/>
    </row>
    <row r="100" spans="1:13" x14ac:dyDescent="0.25">
      <c r="A100" s="71" t="s">
        <v>248</v>
      </c>
      <c r="B100" s="9">
        <f>SUM(C100:M100)</f>
        <v>0</v>
      </c>
      <c r="C100" s="74">
        <v>0</v>
      </c>
      <c r="D100" s="74">
        <v>0</v>
      </c>
      <c r="E100" s="74">
        <v>0</v>
      </c>
      <c r="F100" s="74">
        <v>0</v>
      </c>
      <c r="G100" s="74">
        <v>0</v>
      </c>
      <c r="H100" s="74">
        <v>0</v>
      </c>
      <c r="I100" s="74">
        <v>0</v>
      </c>
      <c r="J100" s="74">
        <v>0</v>
      </c>
      <c r="K100" s="74">
        <v>0</v>
      </c>
      <c r="L100" s="74">
        <v>0</v>
      </c>
      <c r="M100" s="74">
        <v>0</v>
      </c>
    </row>
    <row r="101" spans="1:13" x14ac:dyDescent="0.25">
      <c r="A101" s="71" t="s">
        <v>249</v>
      </c>
      <c r="B101" s="9">
        <f>SUM(C101:M101)</f>
        <v>0</v>
      </c>
      <c r="C101" s="74">
        <v>0</v>
      </c>
      <c r="D101" s="74">
        <v>0</v>
      </c>
      <c r="E101" s="74">
        <v>0</v>
      </c>
      <c r="F101" s="74">
        <v>0</v>
      </c>
      <c r="G101" s="74">
        <v>0</v>
      </c>
      <c r="H101" s="74">
        <v>0</v>
      </c>
      <c r="I101" s="74">
        <v>0</v>
      </c>
      <c r="J101" s="74">
        <v>0</v>
      </c>
      <c r="K101" s="74">
        <v>0</v>
      </c>
      <c r="L101" s="74">
        <v>0</v>
      </c>
      <c r="M101" s="74">
        <v>0</v>
      </c>
    </row>
    <row r="102" spans="1:13" s="79" customFormat="1" ht="25.5" x14ac:dyDescent="0.2">
      <c r="A102" s="72" t="s">
        <v>250</v>
      </c>
      <c r="B102" s="80">
        <f>SUM(C102:M102)</f>
        <v>0</v>
      </c>
      <c r="C102" s="35">
        <f>C101+C100</f>
        <v>0</v>
      </c>
      <c r="D102" s="35">
        <f t="shared" ref="D102:H102" si="23">D101+D100</f>
        <v>0</v>
      </c>
      <c r="E102" s="35">
        <f t="shared" si="23"/>
        <v>0</v>
      </c>
      <c r="F102" s="35">
        <f t="shared" si="23"/>
        <v>0</v>
      </c>
      <c r="G102" s="35">
        <f t="shared" si="23"/>
        <v>0</v>
      </c>
      <c r="H102" s="35">
        <f t="shared" si="23"/>
        <v>0</v>
      </c>
      <c r="I102" s="35">
        <f>I101+I100</f>
        <v>0</v>
      </c>
      <c r="J102" s="35">
        <f>J101+J100</f>
        <v>0</v>
      </c>
      <c r="K102" s="35">
        <f>K101+K100</f>
        <v>0</v>
      </c>
      <c r="L102" s="35">
        <f>L101+L100</f>
        <v>0</v>
      </c>
      <c r="M102" s="35">
        <f>M101+M100</f>
        <v>0</v>
      </c>
    </row>
    <row r="103" spans="1:13" x14ac:dyDescent="0.25">
      <c r="A103" s="71"/>
      <c r="G103" s="65"/>
      <c r="H103" s="65"/>
      <c r="I103" s="65"/>
      <c r="K103" s="9"/>
      <c r="L103" s="9"/>
      <c r="M103" s="9"/>
    </row>
    <row r="104" spans="1:13" x14ac:dyDescent="0.25">
      <c r="A104" s="72" t="s">
        <v>251</v>
      </c>
      <c r="G104" s="65"/>
      <c r="H104" s="65"/>
      <c r="I104" s="65"/>
      <c r="K104" s="9"/>
      <c r="L104" s="9"/>
      <c r="M104" s="9"/>
    </row>
    <row r="105" spans="1:13" ht="15.75" x14ac:dyDescent="0.25">
      <c r="A105" s="239" t="s">
        <v>252</v>
      </c>
      <c r="B105" s="35">
        <f>SUM(C105:E105)</f>
        <v>0</v>
      </c>
      <c r="C105" s="80">
        <f>'Buget proiect'!D99</f>
        <v>0</v>
      </c>
      <c r="D105" s="80">
        <f>'Buget proiect'!E99</f>
        <v>0</v>
      </c>
      <c r="E105" s="80">
        <f>'Buget proiect'!F99</f>
        <v>0</v>
      </c>
      <c r="G105" s="65"/>
      <c r="H105" s="65"/>
      <c r="I105" s="65"/>
      <c r="J105" s="64"/>
      <c r="K105" s="64"/>
      <c r="L105" s="64"/>
      <c r="M105" s="64"/>
    </row>
    <row r="106" spans="1:13" ht="25.5" x14ac:dyDescent="0.25">
      <c r="A106" s="72" t="s">
        <v>253</v>
      </c>
      <c r="B106" s="9">
        <f t="shared" ref="B106:E106" si="24">B105</f>
        <v>0</v>
      </c>
      <c r="C106" s="9">
        <f>C105</f>
        <v>0</v>
      </c>
      <c r="D106" s="9">
        <f t="shared" si="24"/>
        <v>0</v>
      </c>
      <c r="E106" s="9">
        <f t="shared" si="24"/>
        <v>0</v>
      </c>
      <c r="G106" s="65"/>
      <c r="H106" s="65"/>
      <c r="I106" s="65"/>
      <c r="K106" s="9"/>
      <c r="L106" s="9"/>
      <c r="M106" s="9"/>
    </row>
    <row r="107" spans="1:13" ht="25.5" x14ac:dyDescent="0.25">
      <c r="A107" s="72" t="s">
        <v>254</v>
      </c>
      <c r="B107" s="9">
        <f t="shared" ref="B107:H107" si="25">B106+B102</f>
        <v>0</v>
      </c>
      <c r="C107" s="9">
        <f>C106+C102</f>
        <v>0</v>
      </c>
      <c r="D107" s="9">
        <f>D106+D102</f>
        <v>0</v>
      </c>
      <c r="E107" s="9">
        <f t="shared" si="25"/>
        <v>0</v>
      </c>
      <c r="F107" s="9">
        <f t="shared" si="25"/>
        <v>0</v>
      </c>
      <c r="G107" s="9">
        <f t="shared" si="25"/>
        <v>0</v>
      </c>
      <c r="H107" s="9">
        <f t="shared" si="25"/>
        <v>0</v>
      </c>
      <c r="I107" s="9">
        <f>I106+I102</f>
        <v>0</v>
      </c>
      <c r="J107" s="9">
        <f>J106+J102</f>
        <v>0</v>
      </c>
      <c r="K107" s="9">
        <f>K106+K102</f>
        <v>0</v>
      </c>
      <c r="L107" s="9">
        <f>L106+L102</f>
        <v>0</v>
      </c>
      <c r="M107" s="9">
        <f>M106+M102</f>
        <v>0</v>
      </c>
    </row>
    <row r="108" spans="1:13" ht="15.75" x14ac:dyDescent="0.25">
      <c r="A108" s="75" t="s">
        <v>255</v>
      </c>
      <c r="B108" s="9">
        <f>B97-B107</f>
        <v>0</v>
      </c>
      <c r="C108" s="196">
        <f>C97-C107</f>
        <v>0</v>
      </c>
      <c r="D108" s="196">
        <f>D97-D107</f>
        <v>0</v>
      </c>
      <c r="E108" s="196">
        <f t="shared" ref="E108" si="26">E97-E107</f>
        <v>0</v>
      </c>
      <c r="F108" s="196">
        <f t="shared" ref="F108:M108" si="27">F97-F107</f>
        <v>0</v>
      </c>
      <c r="G108" s="196">
        <f t="shared" si="27"/>
        <v>0</v>
      </c>
      <c r="H108" s="196">
        <f t="shared" si="27"/>
        <v>0</v>
      </c>
      <c r="I108" s="196">
        <f t="shared" si="27"/>
        <v>0</v>
      </c>
      <c r="J108" s="196">
        <f t="shared" si="27"/>
        <v>0</v>
      </c>
      <c r="K108" s="196">
        <f t="shared" si="27"/>
        <v>0</v>
      </c>
      <c r="L108" s="196">
        <f t="shared" si="27"/>
        <v>0</v>
      </c>
      <c r="M108" s="196">
        <f t="shared" si="27"/>
        <v>0</v>
      </c>
    </row>
    <row r="109" spans="1:13" x14ac:dyDescent="0.25">
      <c r="A109" s="71"/>
      <c r="C109" s="16"/>
      <c r="D109" s="16"/>
      <c r="E109" s="16"/>
      <c r="F109" s="16"/>
      <c r="G109" s="16"/>
      <c r="H109" s="16"/>
      <c r="I109" s="16"/>
      <c r="J109" s="16"/>
    </row>
    <row r="110" spans="1:13" x14ac:dyDescent="0.25">
      <c r="A110" s="86" t="s">
        <v>256</v>
      </c>
      <c r="B110" s="87">
        <f>B87+B108</f>
        <v>0</v>
      </c>
      <c r="C110" s="87">
        <f>C87+C108</f>
        <v>0</v>
      </c>
      <c r="D110" s="87">
        <f t="shared" ref="D110" si="28">D87+D108</f>
        <v>0</v>
      </c>
      <c r="E110" s="87">
        <f t="shared" ref="E110:M110" si="29">E87+E108</f>
        <v>0</v>
      </c>
      <c r="F110" s="87">
        <f>F87+F108</f>
        <v>0</v>
      </c>
      <c r="G110" s="87">
        <f t="shared" si="29"/>
        <v>0</v>
      </c>
      <c r="H110" s="87">
        <f t="shared" si="29"/>
        <v>0</v>
      </c>
      <c r="I110" s="87">
        <f t="shared" si="29"/>
        <v>0</v>
      </c>
      <c r="J110" s="87">
        <f t="shared" si="29"/>
        <v>0</v>
      </c>
      <c r="K110" s="87">
        <f t="shared" si="29"/>
        <v>0</v>
      </c>
      <c r="L110" s="87">
        <f t="shared" si="29"/>
        <v>0</v>
      </c>
      <c r="M110" s="87">
        <f t="shared" si="29"/>
        <v>0</v>
      </c>
    </row>
    <row r="111" spans="1:13" x14ac:dyDescent="0.25">
      <c r="A111" s="88" t="s">
        <v>257</v>
      </c>
      <c r="B111" s="87" t="s">
        <v>258</v>
      </c>
      <c r="C111" s="87">
        <v>0</v>
      </c>
      <c r="D111" s="87">
        <f>C112</f>
        <v>0</v>
      </c>
      <c r="E111" s="87">
        <f>D112</f>
        <v>0</v>
      </c>
      <c r="F111" s="87">
        <f>E112</f>
        <v>0</v>
      </c>
      <c r="G111" s="87">
        <f>F112</f>
        <v>0</v>
      </c>
      <c r="H111" s="87">
        <f t="shared" ref="H111" si="30">G112</f>
        <v>0</v>
      </c>
      <c r="I111" s="87">
        <f t="shared" ref="I111" si="31">H112</f>
        <v>0</v>
      </c>
      <c r="J111" s="87">
        <f t="shared" ref="J111" si="32">I112</f>
        <v>0</v>
      </c>
      <c r="K111" s="87">
        <f t="shared" ref="K111" si="33">J112</f>
        <v>0</v>
      </c>
      <c r="L111" s="87">
        <f t="shared" ref="L111" si="34">K112</f>
        <v>0</v>
      </c>
      <c r="M111" s="87">
        <f t="shared" ref="M111" si="35">L112</f>
        <v>0</v>
      </c>
    </row>
    <row r="112" spans="1:13" x14ac:dyDescent="0.25">
      <c r="A112" s="88" t="s">
        <v>259</v>
      </c>
      <c r="B112" s="87" t="s">
        <v>258</v>
      </c>
      <c r="C112" s="87">
        <f>C111+C110</f>
        <v>0</v>
      </c>
      <c r="D112" s="87">
        <f t="shared" ref="D112:H112" si="36">D111+D110</f>
        <v>0</v>
      </c>
      <c r="E112" s="87">
        <f t="shared" si="36"/>
        <v>0</v>
      </c>
      <c r="F112" s="87">
        <f>F111+F110</f>
        <v>0</v>
      </c>
      <c r="G112" s="87">
        <f>G111+G110</f>
        <v>0</v>
      </c>
      <c r="H112" s="87">
        <f t="shared" si="36"/>
        <v>0</v>
      </c>
      <c r="I112" s="87">
        <f>I111+I110</f>
        <v>0</v>
      </c>
      <c r="J112" s="87">
        <f>J111+J110</f>
        <v>0</v>
      </c>
      <c r="K112" s="87">
        <f>K111+K110</f>
        <v>0</v>
      </c>
      <c r="L112" s="87">
        <f>L111+L110</f>
        <v>0</v>
      </c>
      <c r="M112" s="87">
        <f>M111+M110</f>
        <v>0</v>
      </c>
    </row>
    <row r="113" spans="1:13" x14ac:dyDescent="0.25">
      <c r="A113" s="63" t="s">
        <v>260</v>
      </c>
      <c r="C113" s="9" t="str">
        <f>IF(C112&gt;=0,"OK","Nesustenabil")</f>
        <v>OK</v>
      </c>
      <c r="D113" s="9" t="str">
        <f t="shared" ref="D113:H113" si="37">IF(D112&gt;=0,"OK","Nesustenabil")</f>
        <v>OK</v>
      </c>
      <c r="E113" s="9" t="str">
        <f t="shared" si="37"/>
        <v>OK</v>
      </c>
      <c r="F113" s="9" t="str">
        <f t="shared" si="37"/>
        <v>OK</v>
      </c>
      <c r="G113" s="9" t="str">
        <f t="shared" si="37"/>
        <v>OK</v>
      </c>
      <c r="H113" s="9" t="str">
        <f t="shared" si="37"/>
        <v>OK</v>
      </c>
      <c r="I113" s="9" t="str">
        <f>IF(I112&gt;=0,"OK","Nesustenabil")</f>
        <v>OK</v>
      </c>
      <c r="J113" s="9" t="str">
        <f>IF(J112&gt;=0,"OK","Nesustenabil")</f>
        <v>OK</v>
      </c>
      <c r="K113" s="9" t="str">
        <f>IF(K112&gt;=0,"OK","Nesustenabil")</f>
        <v>OK</v>
      </c>
      <c r="L113" s="9" t="str">
        <f>IF(L112&gt;=0,"OK","Nesustenabil")</f>
        <v>OK</v>
      </c>
      <c r="M113" s="9" t="str">
        <f>IF(M112&gt;=0,"OK","Nesustenabil")</f>
        <v>OK</v>
      </c>
    </row>
    <row r="116" spans="1:13" x14ac:dyDescent="0.25">
      <c r="A116" s="260" t="s">
        <v>261</v>
      </c>
      <c r="B116" s="260"/>
      <c r="C116" s="260"/>
      <c r="D116" s="260"/>
      <c r="E116" s="260"/>
      <c r="F116" s="260"/>
      <c r="G116" s="260"/>
      <c r="H116" s="260"/>
      <c r="I116" s="260"/>
      <c r="J116" s="260"/>
    </row>
    <row r="117" spans="1:13" ht="15.75" x14ac:dyDescent="0.25">
      <c r="A117" s="153"/>
      <c r="B117" s="69"/>
      <c r="C117" s="163" t="str">
        <f>C50</f>
        <v>Implementare</v>
      </c>
      <c r="D117" s="163" t="str">
        <f t="shared" ref="D117" si="38">D50</f>
        <v>Implementare</v>
      </c>
      <c r="E117" s="163" t="str">
        <f t="shared" ref="E117:M117" si="39">E50</f>
        <v>Implementare</v>
      </c>
      <c r="F117" s="163" t="str">
        <f t="shared" si="39"/>
        <v>Operare</v>
      </c>
      <c r="G117" s="163" t="str">
        <f t="shared" si="39"/>
        <v>Operare</v>
      </c>
      <c r="H117" s="163" t="str">
        <f t="shared" si="39"/>
        <v>Operare</v>
      </c>
      <c r="I117" s="163" t="str">
        <f t="shared" si="39"/>
        <v>Operare</v>
      </c>
      <c r="J117" s="163" t="str">
        <f t="shared" si="39"/>
        <v>Operare</v>
      </c>
      <c r="K117" s="163" t="str">
        <f t="shared" si="39"/>
        <v>Operare</v>
      </c>
      <c r="L117" s="163" t="str">
        <f t="shared" si="39"/>
        <v>Operare</v>
      </c>
      <c r="M117" s="163" t="str">
        <f t="shared" si="39"/>
        <v>Operare</v>
      </c>
    </row>
    <row r="118" spans="1:13" x14ac:dyDescent="0.25">
      <c r="A118" s="153"/>
      <c r="B118" s="70" t="s">
        <v>195</v>
      </c>
      <c r="C118" s="151">
        <v>1</v>
      </c>
      <c r="D118" s="151">
        <v>2</v>
      </c>
      <c r="E118" s="151">
        <v>3</v>
      </c>
      <c r="F118" s="151">
        <v>4</v>
      </c>
      <c r="G118" s="151">
        <v>5</v>
      </c>
      <c r="H118" s="151">
        <v>6</v>
      </c>
      <c r="I118" s="151">
        <v>7</v>
      </c>
      <c r="J118" s="151">
        <v>8</v>
      </c>
      <c r="K118" s="151">
        <v>9</v>
      </c>
      <c r="L118" s="151">
        <v>10</v>
      </c>
      <c r="M118" s="151">
        <v>11</v>
      </c>
    </row>
    <row r="119" spans="1:13" x14ac:dyDescent="0.25">
      <c r="A119" s="73" t="s">
        <v>262</v>
      </c>
      <c r="B119" s="9">
        <f>SUM(C119:M119)</f>
        <v>0</v>
      </c>
      <c r="C119" s="9">
        <f>C69-C25</f>
        <v>0</v>
      </c>
      <c r="D119" s="9">
        <f t="shared" ref="D119" si="40">D69-D25</f>
        <v>0</v>
      </c>
      <c r="E119" s="9">
        <f t="shared" ref="E119:M119" si="41">E69-E25</f>
        <v>0</v>
      </c>
      <c r="F119" s="9">
        <f>F69-F25</f>
        <v>0</v>
      </c>
      <c r="G119" s="9">
        <f t="shared" si="41"/>
        <v>0</v>
      </c>
      <c r="H119" s="9">
        <f t="shared" si="41"/>
        <v>0</v>
      </c>
      <c r="I119" s="9">
        <f t="shared" si="41"/>
        <v>0</v>
      </c>
      <c r="J119" s="9">
        <f t="shared" si="41"/>
        <v>0</v>
      </c>
      <c r="K119" s="9">
        <f t="shared" si="41"/>
        <v>0</v>
      </c>
      <c r="L119" s="9">
        <f t="shared" si="41"/>
        <v>0</v>
      </c>
      <c r="M119" s="9">
        <f t="shared" si="41"/>
        <v>0</v>
      </c>
    </row>
    <row r="120" spans="1:13" x14ac:dyDescent="0.25">
      <c r="A120" s="73" t="s">
        <v>263</v>
      </c>
      <c r="B120" s="9">
        <f>SUM(C120:M120)</f>
        <v>0</v>
      </c>
      <c r="C120" s="9">
        <f>C70-C26</f>
        <v>0</v>
      </c>
      <c r="D120" s="9">
        <f t="shared" ref="D120" si="42">D70-D26</f>
        <v>0</v>
      </c>
      <c r="E120" s="9">
        <f t="shared" ref="E120:M120" si="43">E70-E26</f>
        <v>0</v>
      </c>
      <c r="F120" s="9">
        <f t="shared" si="43"/>
        <v>0</v>
      </c>
      <c r="G120" s="9">
        <f t="shared" si="43"/>
        <v>0</v>
      </c>
      <c r="H120" s="9">
        <f t="shared" si="43"/>
        <v>0</v>
      </c>
      <c r="I120" s="9">
        <f t="shared" si="43"/>
        <v>0</v>
      </c>
      <c r="J120" s="9">
        <f t="shared" si="43"/>
        <v>0</v>
      </c>
      <c r="K120" s="9">
        <f t="shared" si="43"/>
        <v>0</v>
      </c>
      <c r="L120" s="9">
        <f t="shared" si="43"/>
        <v>0</v>
      </c>
      <c r="M120" s="9">
        <f t="shared" si="43"/>
        <v>0</v>
      </c>
    </row>
    <row r="121" spans="1:13" x14ac:dyDescent="0.25">
      <c r="A121" s="73" t="s">
        <v>264</v>
      </c>
      <c r="B121" s="9">
        <f>SUM(C121:M121)</f>
        <v>0</v>
      </c>
      <c r="C121" s="9">
        <f>C86-C42</f>
        <v>0</v>
      </c>
      <c r="D121" s="9">
        <f t="shared" ref="D121:M121" si="44">D86-D42</f>
        <v>0</v>
      </c>
      <c r="E121" s="9">
        <f t="shared" si="44"/>
        <v>0</v>
      </c>
      <c r="F121" s="9">
        <f t="shared" si="44"/>
        <v>0</v>
      </c>
      <c r="G121" s="9">
        <f t="shared" si="44"/>
        <v>0</v>
      </c>
      <c r="H121" s="9">
        <f t="shared" si="44"/>
        <v>0</v>
      </c>
      <c r="I121" s="9">
        <f t="shared" si="44"/>
        <v>0</v>
      </c>
      <c r="J121" s="9">
        <f t="shared" si="44"/>
        <v>0</v>
      </c>
      <c r="K121" s="9">
        <f t="shared" si="44"/>
        <v>0</v>
      </c>
      <c r="L121" s="9">
        <f t="shared" si="44"/>
        <v>0</v>
      </c>
      <c r="M121" s="9">
        <f t="shared" si="44"/>
        <v>0</v>
      </c>
    </row>
    <row r="122" spans="1:13" ht="29.65" customHeight="1" x14ac:dyDescent="0.25">
      <c r="A122" s="86" t="s">
        <v>265</v>
      </c>
      <c r="B122" s="87">
        <f>B119-B121</f>
        <v>0</v>
      </c>
      <c r="C122" s="87">
        <f>C119+C120-C121</f>
        <v>0</v>
      </c>
      <c r="D122" s="87">
        <f t="shared" ref="D122:M122" si="45">D119+D120-D121</f>
        <v>0</v>
      </c>
      <c r="E122" s="87">
        <f t="shared" si="45"/>
        <v>0</v>
      </c>
      <c r="F122" s="87">
        <f t="shared" si="45"/>
        <v>0</v>
      </c>
      <c r="G122" s="87">
        <f t="shared" si="45"/>
        <v>0</v>
      </c>
      <c r="H122" s="87">
        <f t="shared" si="45"/>
        <v>0</v>
      </c>
      <c r="I122" s="87">
        <f t="shared" si="45"/>
        <v>0</v>
      </c>
      <c r="J122" s="87">
        <f t="shared" si="45"/>
        <v>0</v>
      </c>
      <c r="K122" s="87">
        <f t="shared" si="45"/>
        <v>0</v>
      </c>
      <c r="L122" s="87">
        <f t="shared" si="45"/>
        <v>0</v>
      </c>
      <c r="M122" s="87">
        <f t="shared" si="45"/>
        <v>0</v>
      </c>
    </row>
    <row r="123" spans="1:13" ht="20.65" customHeight="1" x14ac:dyDescent="0.3">
      <c r="A123" s="112"/>
      <c r="B123" s="112"/>
      <c r="C123" s="112"/>
      <c r="D123" s="112"/>
      <c r="E123" s="112"/>
      <c r="F123" s="89"/>
      <c r="G123" s="89"/>
      <c r="H123" s="89"/>
      <c r="I123" s="89"/>
      <c r="J123" s="89"/>
    </row>
    <row r="124" spans="1:13" ht="20.65" customHeight="1" x14ac:dyDescent="0.3">
      <c r="A124" s="117" t="s">
        <v>266</v>
      </c>
      <c r="B124" s="118"/>
      <c r="C124" s="112"/>
      <c r="D124" s="112"/>
      <c r="E124" s="112"/>
      <c r="F124" s="89"/>
      <c r="G124" s="89"/>
      <c r="H124" s="89"/>
      <c r="I124" s="89"/>
      <c r="J124" s="89"/>
    </row>
    <row r="125" spans="1:13" ht="20.65" customHeight="1" x14ac:dyDescent="0.3">
      <c r="A125" s="119" t="s">
        <v>267</v>
      </c>
      <c r="B125" s="121">
        <f>'Buget proiect'!G9+'Buget proiect'!D19+'Buget proiect'!G19+'Buget proiect'!D29+'Buget proiect'!G29+'Buget proiect'!D36+'Buget proiect'!G36+'Buget proiect'!D42+'Buget proiect'!G42+'Buget proiect'!D65+'Buget proiect'!G65+SUM('Buget proiect'!D53:D54,'Buget proiect'!D57:D62,'Buget proiect'!G53:G54,'Buget proiect'!G57:G62)</f>
        <v>0</v>
      </c>
      <c r="C125" s="112"/>
      <c r="D125" s="112"/>
      <c r="E125" s="150"/>
      <c r="F125" s="89"/>
      <c r="G125" s="89"/>
      <c r="H125" s="89"/>
      <c r="I125" s="89"/>
      <c r="J125" s="89"/>
    </row>
    <row r="126" spans="1:13" ht="20.65" customHeight="1" x14ac:dyDescent="0.3">
      <c r="A126" s="119" t="s">
        <v>268</v>
      </c>
      <c r="B126" s="118">
        <f>AVERAGEIFS(C122:H122,C117:H117,"Operare")</f>
        <v>0</v>
      </c>
      <c r="C126" s="112"/>
      <c r="D126" s="112"/>
      <c r="E126" s="112"/>
      <c r="F126" s="89"/>
      <c r="G126" s="89"/>
      <c r="H126" s="89"/>
      <c r="I126" s="89"/>
      <c r="J126" s="89"/>
    </row>
    <row r="127" spans="1:13" ht="20.65" customHeight="1" x14ac:dyDescent="0.3">
      <c r="A127" s="120" t="s">
        <v>269</v>
      </c>
      <c r="B127" s="178" t="str">
        <f>IF(B125&lt;&gt;0,B126/B125*100,"")</f>
        <v/>
      </c>
      <c r="C127" s="112"/>
      <c r="D127" s="112"/>
      <c r="E127" s="112"/>
      <c r="F127" s="89"/>
      <c r="G127" s="89"/>
      <c r="H127" s="89"/>
      <c r="I127" s="89"/>
      <c r="J127" s="89"/>
    </row>
    <row r="128" spans="1:13" ht="20.65" customHeight="1" x14ac:dyDescent="0.25">
      <c r="A128" s="90"/>
      <c r="B128" s="16"/>
      <c r="C128" s="91"/>
      <c r="D128" s="91"/>
      <c r="E128" s="16"/>
      <c r="F128" s="16"/>
      <c r="G128" s="16"/>
      <c r="H128" s="16"/>
      <c r="I128" s="16"/>
      <c r="J128" s="16"/>
    </row>
    <row r="129" spans="1:13" ht="63.6" customHeight="1" x14ac:dyDescent="0.25">
      <c r="A129" s="257" t="s">
        <v>314</v>
      </c>
      <c r="B129" s="258"/>
      <c r="C129" s="258"/>
      <c r="D129" s="258"/>
      <c r="E129" s="258"/>
      <c r="F129" s="194"/>
      <c r="G129" s="194"/>
      <c r="H129" s="194"/>
      <c r="I129" s="195"/>
      <c r="J129" s="92"/>
    </row>
    <row r="130" spans="1:13" x14ac:dyDescent="0.25">
      <c r="A130" s="106"/>
      <c r="B130" s="106"/>
      <c r="C130" s="106"/>
      <c r="D130" s="106"/>
      <c r="E130" s="106"/>
      <c r="F130" s="94"/>
      <c r="G130" s="94"/>
      <c r="H130" s="94"/>
      <c r="I130" s="94"/>
      <c r="J130" s="92"/>
    </row>
    <row r="131" spans="1:13" ht="17.100000000000001" customHeight="1" x14ac:dyDescent="0.25">
      <c r="A131" s="106"/>
      <c r="B131" s="106"/>
      <c r="C131" s="163" t="str">
        <f t="shared" ref="C131:M131" si="46">C50</f>
        <v>Implementare</v>
      </c>
      <c r="D131" s="163" t="str">
        <f t="shared" si="46"/>
        <v>Implementare</v>
      </c>
      <c r="E131" s="163" t="str">
        <f t="shared" si="46"/>
        <v>Implementare</v>
      </c>
      <c r="F131" s="163" t="str">
        <f t="shared" si="46"/>
        <v>Operare</v>
      </c>
      <c r="G131" s="163" t="str">
        <f t="shared" si="46"/>
        <v>Operare</v>
      </c>
      <c r="H131" s="163" t="str">
        <f t="shared" si="46"/>
        <v>Operare</v>
      </c>
      <c r="I131" s="163" t="str">
        <f t="shared" si="46"/>
        <v>Operare</v>
      </c>
      <c r="J131" s="163" t="str">
        <f t="shared" si="46"/>
        <v>Operare</v>
      </c>
      <c r="K131" s="163" t="str">
        <f t="shared" si="46"/>
        <v>Operare</v>
      </c>
      <c r="L131" s="163" t="str">
        <f t="shared" si="46"/>
        <v>Operare</v>
      </c>
      <c r="M131" s="163" t="str">
        <f t="shared" si="46"/>
        <v>Operare</v>
      </c>
    </row>
    <row r="132" spans="1:13" ht="17.100000000000001" customHeight="1" x14ac:dyDescent="0.25">
      <c r="A132" s="106"/>
      <c r="B132" s="106"/>
      <c r="C132" s="151">
        <v>1</v>
      </c>
      <c r="D132" s="151">
        <v>2</v>
      </c>
      <c r="E132" s="151">
        <v>3</v>
      </c>
      <c r="F132" s="151">
        <v>4</v>
      </c>
      <c r="G132" s="151">
        <v>5</v>
      </c>
      <c r="H132" s="151">
        <v>6</v>
      </c>
      <c r="I132" s="151">
        <v>7</v>
      </c>
      <c r="J132" s="151">
        <v>8</v>
      </c>
      <c r="K132" s="151">
        <v>9</v>
      </c>
      <c r="L132" s="151">
        <v>10</v>
      </c>
      <c r="M132" s="151">
        <v>11</v>
      </c>
    </row>
    <row r="133" spans="1:13" ht="20.65" customHeight="1" x14ac:dyDescent="0.25">
      <c r="A133" s="200" t="s">
        <v>315</v>
      </c>
      <c r="B133" s="116"/>
      <c r="C133" s="116"/>
      <c r="D133" s="201" t="str">
        <f>IF(D108&lt;&gt;0,IRR($C$108:D108),"")</f>
        <v/>
      </c>
      <c r="E133" s="201" t="str">
        <f>IF(E108&lt;&gt;0,IRR($C$108:E108),"")</f>
        <v/>
      </c>
      <c r="F133" s="201" t="str">
        <f>IF(F108&lt;&gt;0,IRR($C$108:F108),"")</f>
        <v/>
      </c>
      <c r="G133" s="201" t="str">
        <f>IF(G108&lt;&gt;0,IRR($C$108:G108),"")</f>
        <v/>
      </c>
      <c r="H133" s="201" t="str">
        <f>IF(H108&lt;&gt;0,IRR($C$108:H108),"")</f>
        <v/>
      </c>
      <c r="I133" s="201" t="str">
        <f>IF(I108&lt;&gt;0,IRR($C$108:I108),"")</f>
        <v/>
      </c>
      <c r="J133" s="201" t="str">
        <f>IF(J108&lt;&gt;0,IRR($C$108:J108),"")</f>
        <v/>
      </c>
      <c r="K133" s="201" t="str">
        <f>IF(K108&lt;&gt;0,IRR($C$108:K108),"")</f>
        <v/>
      </c>
      <c r="L133" s="201" t="str">
        <f>IF(L108&lt;&gt;0,IRR($C$108:L108),"")</f>
        <v/>
      </c>
      <c r="M133" s="201" t="str">
        <f>IF(M108&lt;&gt;0,IRR($C$108:M108),"")</f>
        <v/>
      </c>
    </row>
    <row r="134" spans="1:13" x14ac:dyDescent="0.25">
      <c r="A134" s="197" t="s">
        <v>317</v>
      </c>
      <c r="B134" s="198" cm="1">
        <f t="array" ref="B134">MAX(IF(C133:M133&gt;0, C133:M133))</f>
        <v>0</v>
      </c>
      <c r="C134" s="94"/>
      <c r="D134" s="199"/>
      <c r="E134" s="199"/>
      <c r="F134" s="199"/>
      <c r="G134" s="199"/>
      <c r="H134" s="199"/>
      <c r="I134" s="199"/>
      <c r="J134" s="199"/>
      <c r="K134" s="199"/>
      <c r="L134" s="199"/>
      <c r="M134" s="199"/>
    </row>
    <row r="135" spans="1:13" x14ac:dyDescent="0.25">
      <c r="A135" s="197" t="s">
        <v>318</v>
      </c>
      <c r="B135" s="199" t="str" cm="1">
        <f t="array" ref="B135">INDEX(C133:M133, MATCH(TRUE, C133:M133&gt;0, 0))</f>
        <v/>
      </c>
      <c r="C135" s="94"/>
      <c r="D135" s="199"/>
      <c r="E135" s="199"/>
      <c r="F135" s="199"/>
      <c r="G135" s="199"/>
      <c r="H135" s="199"/>
      <c r="I135" s="199"/>
      <c r="J135" s="199"/>
      <c r="K135" s="199"/>
      <c r="L135" s="199"/>
      <c r="M135" s="199"/>
    </row>
    <row r="136" spans="1:13" x14ac:dyDescent="0.25">
      <c r="A136" s="197" t="s">
        <v>319</v>
      </c>
      <c r="B136" s="199" t="str" cm="1">
        <f t="array" ref="B136">INDEX(C133:M133, B137)</f>
        <v/>
      </c>
      <c r="C136" s="94"/>
      <c r="D136" s="199"/>
      <c r="E136" s="199"/>
      <c r="F136" s="199"/>
      <c r="G136" s="199"/>
      <c r="H136" s="199"/>
      <c r="I136" s="199"/>
      <c r="J136" s="199"/>
      <c r="K136" s="199"/>
      <c r="L136" s="199"/>
      <c r="M136" s="199"/>
    </row>
    <row r="137" spans="1:13" x14ac:dyDescent="0.25">
      <c r="A137" s="202" t="s">
        <v>320</v>
      </c>
      <c r="B137" s="209">
        <v>6</v>
      </c>
      <c r="C137" s="203"/>
      <c r="D137" s="204"/>
      <c r="E137" s="204"/>
      <c r="F137" s="204"/>
      <c r="G137" s="204"/>
      <c r="H137" s="204"/>
      <c r="I137" s="204"/>
      <c r="J137" s="204"/>
      <c r="K137" s="204"/>
      <c r="L137" s="204"/>
      <c r="M137" s="204"/>
    </row>
    <row r="138" spans="1:13" ht="20.65" customHeight="1" x14ac:dyDescent="0.25">
      <c r="A138" s="200" t="s">
        <v>316</v>
      </c>
      <c r="B138" s="116"/>
      <c r="C138" s="116"/>
      <c r="D138" s="205">
        <f>NPV($B$134,D108)+$C$108</f>
        <v>0</v>
      </c>
      <c r="E138" s="205">
        <f>NPV($B$134,$D$108:E108)+$C$108</f>
        <v>0</v>
      </c>
      <c r="F138" s="205">
        <f>NPV($B$134,$D$108:F108)+$C$108</f>
        <v>0</v>
      </c>
      <c r="G138" s="205">
        <f>NPV($B$134,$D$108:G108)+$C$108</f>
        <v>0</v>
      </c>
      <c r="H138" s="205">
        <f>NPV($B$134,$D$108:H108)+$C$108</f>
        <v>0</v>
      </c>
      <c r="I138" s="205">
        <f>NPV($B$134,$D$108:I108)+$C$108</f>
        <v>0</v>
      </c>
      <c r="J138" s="205">
        <f>NPV($B$134,$D$108:J108)+$C$108</f>
        <v>0</v>
      </c>
      <c r="K138" s="205">
        <f>NPV($B$134,$D$108:K108)+$C$108</f>
        <v>0</v>
      </c>
      <c r="L138" s="205">
        <f>NPV($B$134,$D$108:L108)+$C$108</f>
        <v>0</v>
      </c>
      <c r="M138" s="205">
        <f>NPV($B$134,$D$108:M108)+$C$108</f>
        <v>0</v>
      </c>
    </row>
    <row r="139" spans="1:13" ht="20.65" customHeight="1" x14ac:dyDescent="0.25">
      <c r="A139" s="206"/>
      <c r="B139" s="203"/>
      <c r="C139" s="203"/>
      <c r="D139" s="203"/>
      <c r="E139" s="203"/>
      <c r="F139" s="203"/>
      <c r="G139" s="203"/>
      <c r="H139" s="203"/>
      <c r="I139" s="203"/>
      <c r="J139" s="207"/>
      <c r="K139" s="208"/>
      <c r="L139" s="208"/>
      <c r="M139" s="208"/>
    </row>
    <row r="140" spans="1:13" ht="20.65" customHeight="1" x14ac:dyDescent="0.25">
      <c r="A140" s="233"/>
      <c r="B140" s="94"/>
      <c r="C140" s="94"/>
      <c r="D140" s="94"/>
      <c r="E140" s="94"/>
      <c r="F140" s="94"/>
      <c r="G140" s="94"/>
      <c r="H140" s="94"/>
      <c r="I140" s="94"/>
      <c r="J140" s="92"/>
    </row>
    <row r="141" spans="1:13" ht="20.65" customHeight="1" x14ac:dyDescent="0.25">
      <c r="A141" s="94"/>
      <c r="B141" s="94"/>
      <c r="C141" s="94"/>
      <c r="D141" s="94"/>
      <c r="E141" s="94"/>
      <c r="F141" s="94"/>
      <c r="G141" s="94"/>
      <c r="H141" s="94"/>
      <c r="I141" s="94"/>
      <c r="J141" s="92"/>
    </row>
    <row r="142" spans="1:13" ht="24" x14ac:dyDescent="0.25">
      <c r="A142" s="95" t="s">
        <v>270</v>
      </c>
      <c r="B142" s="95" t="s">
        <v>271</v>
      </c>
      <c r="C142" s="95" t="s">
        <v>272</v>
      </c>
      <c r="D142" s="95" t="s">
        <v>273</v>
      </c>
      <c r="E142" s="95" t="s">
        <v>274</v>
      </c>
      <c r="F142" s="94"/>
      <c r="G142" s="94"/>
      <c r="H142" s="94"/>
      <c r="I142" s="94"/>
      <c r="J142" s="92"/>
    </row>
    <row r="143" spans="1:13" ht="24.95" customHeight="1" x14ac:dyDescent="0.25">
      <c r="A143" s="181" t="s">
        <v>275</v>
      </c>
      <c r="B143" s="180">
        <v>178220</v>
      </c>
      <c r="C143" s="98">
        <f>B143/$B$174</f>
        <v>0.65469105870251998</v>
      </c>
      <c r="D143" s="107">
        <v>3</v>
      </c>
      <c r="E143" s="99">
        <f>ROUND(C143*D143,0)</f>
        <v>2</v>
      </c>
      <c r="F143" s="94"/>
      <c r="G143" s="94"/>
      <c r="H143" s="94"/>
      <c r="I143" s="94"/>
      <c r="J143" s="92"/>
    </row>
    <row r="144" spans="1:13" x14ac:dyDescent="0.25">
      <c r="A144" s="181" t="s">
        <v>276</v>
      </c>
      <c r="B144" s="180">
        <v>38500</v>
      </c>
      <c r="C144" s="98">
        <f t="shared" ref="C144:C173" si="47">B144/$B$174</f>
        <v>0.14142972595694658</v>
      </c>
      <c r="D144" s="107">
        <v>3</v>
      </c>
      <c r="E144" s="99">
        <f>ROUND(C144*D144,0)</f>
        <v>0</v>
      </c>
      <c r="F144" s="94"/>
      <c r="G144" s="94"/>
      <c r="H144" s="94"/>
      <c r="I144" s="94"/>
      <c r="J144" s="92"/>
    </row>
    <row r="145" spans="1:10" x14ac:dyDescent="0.25">
      <c r="A145" s="181" t="s">
        <v>277</v>
      </c>
      <c r="B145" s="180">
        <v>39000</v>
      </c>
      <c r="C145" s="98">
        <f t="shared" si="47"/>
        <v>0.14326647564469913</v>
      </c>
      <c r="D145" s="107">
        <v>3</v>
      </c>
      <c r="E145" s="99">
        <f t="shared" ref="E145:E173" si="48">ROUND(C145*D145,0)</f>
        <v>0</v>
      </c>
      <c r="F145" s="94"/>
      <c r="G145" s="94"/>
      <c r="H145" s="94"/>
      <c r="I145" s="94"/>
      <c r="J145" s="92"/>
    </row>
    <row r="146" spans="1:10" x14ac:dyDescent="0.25">
      <c r="A146" s="181" t="s">
        <v>276</v>
      </c>
      <c r="B146" s="108">
        <v>16500</v>
      </c>
      <c r="C146" s="98">
        <f t="shared" si="47"/>
        <v>6.061273969583425E-2</v>
      </c>
      <c r="D146" s="107">
        <v>3</v>
      </c>
      <c r="E146" s="99">
        <f t="shared" si="48"/>
        <v>0</v>
      </c>
      <c r="F146" s="94"/>
      <c r="G146" s="94"/>
      <c r="H146" s="94"/>
      <c r="I146" s="94"/>
      <c r="J146" s="92"/>
    </row>
    <row r="147" spans="1:10" x14ac:dyDescent="0.25">
      <c r="A147" s="107" t="s">
        <v>278</v>
      </c>
      <c r="B147" s="108">
        <v>0</v>
      </c>
      <c r="C147" s="98">
        <f t="shared" si="47"/>
        <v>0</v>
      </c>
      <c r="D147" s="107">
        <v>0</v>
      </c>
      <c r="E147" s="99">
        <f t="shared" si="48"/>
        <v>0</v>
      </c>
      <c r="F147" s="94"/>
      <c r="G147" s="94"/>
      <c r="H147" s="94"/>
      <c r="I147" s="94"/>
      <c r="J147" s="92"/>
    </row>
    <row r="148" spans="1:10" x14ac:dyDescent="0.25">
      <c r="A148" s="107" t="s">
        <v>279</v>
      </c>
      <c r="B148" s="108">
        <v>0</v>
      </c>
      <c r="C148" s="98">
        <f t="shared" si="47"/>
        <v>0</v>
      </c>
      <c r="D148" s="107">
        <v>0</v>
      </c>
      <c r="E148" s="99">
        <f t="shared" si="48"/>
        <v>0</v>
      </c>
      <c r="F148" s="94"/>
      <c r="G148" s="94"/>
      <c r="H148" s="94"/>
      <c r="I148" s="94"/>
      <c r="J148" s="92"/>
    </row>
    <row r="149" spans="1:10" x14ac:dyDescent="0.25">
      <c r="A149" s="107" t="s">
        <v>280</v>
      </c>
      <c r="B149" s="108">
        <v>0</v>
      </c>
      <c r="C149" s="98">
        <f t="shared" si="47"/>
        <v>0</v>
      </c>
      <c r="D149" s="107">
        <v>0</v>
      </c>
      <c r="E149" s="99">
        <f t="shared" si="48"/>
        <v>0</v>
      </c>
      <c r="F149" s="94"/>
      <c r="G149" s="94"/>
      <c r="H149" s="94"/>
      <c r="I149" s="94"/>
      <c r="J149" s="92"/>
    </row>
    <row r="150" spans="1:10" x14ac:dyDescent="0.25">
      <c r="A150" s="107" t="s">
        <v>281</v>
      </c>
      <c r="B150" s="108">
        <v>0</v>
      </c>
      <c r="C150" s="98">
        <f t="shared" si="47"/>
        <v>0</v>
      </c>
      <c r="D150" s="107">
        <v>0</v>
      </c>
      <c r="E150" s="99">
        <f t="shared" si="48"/>
        <v>0</v>
      </c>
      <c r="F150" s="94"/>
      <c r="G150" s="94"/>
      <c r="H150" s="94"/>
      <c r="I150" s="94"/>
      <c r="J150" s="92"/>
    </row>
    <row r="151" spans="1:10" x14ac:dyDescent="0.25">
      <c r="A151" s="107" t="s">
        <v>282</v>
      </c>
      <c r="B151" s="108">
        <v>0</v>
      </c>
      <c r="C151" s="98">
        <f t="shared" si="47"/>
        <v>0</v>
      </c>
      <c r="D151" s="107">
        <v>0</v>
      </c>
      <c r="E151" s="99">
        <f t="shared" si="48"/>
        <v>0</v>
      </c>
      <c r="F151" s="94"/>
      <c r="G151" s="94"/>
      <c r="H151" s="94"/>
      <c r="I151" s="94"/>
      <c r="J151" s="92"/>
    </row>
    <row r="152" spans="1:10" x14ac:dyDescent="0.25">
      <c r="A152" s="107" t="s">
        <v>283</v>
      </c>
      <c r="B152" s="108">
        <v>0</v>
      </c>
      <c r="C152" s="98">
        <f t="shared" si="47"/>
        <v>0</v>
      </c>
      <c r="D152" s="107">
        <v>0</v>
      </c>
      <c r="E152" s="99">
        <f t="shared" si="48"/>
        <v>0</v>
      </c>
      <c r="F152" s="94"/>
      <c r="G152" s="94"/>
      <c r="H152" s="94"/>
      <c r="I152" s="94"/>
      <c r="J152" s="92"/>
    </row>
    <row r="153" spans="1:10" x14ac:dyDescent="0.25">
      <c r="A153" s="107" t="s">
        <v>284</v>
      </c>
      <c r="B153" s="108">
        <v>0</v>
      </c>
      <c r="C153" s="98">
        <f t="shared" si="47"/>
        <v>0</v>
      </c>
      <c r="D153" s="107">
        <v>0</v>
      </c>
      <c r="E153" s="99">
        <f t="shared" si="48"/>
        <v>0</v>
      </c>
      <c r="F153" s="94"/>
      <c r="G153" s="94"/>
      <c r="H153" s="94"/>
      <c r="I153" s="94"/>
      <c r="J153" s="92"/>
    </row>
    <row r="154" spans="1:10" x14ac:dyDescent="0.25">
      <c r="A154" s="107" t="s">
        <v>285</v>
      </c>
      <c r="B154" s="108">
        <v>0</v>
      </c>
      <c r="C154" s="98">
        <f t="shared" si="47"/>
        <v>0</v>
      </c>
      <c r="D154" s="107">
        <v>0</v>
      </c>
      <c r="E154" s="99">
        <f t="shared" si="48"/>
        <v>0</v>
      </c>
      <c r="F154" s="94"/>
      <c r="G154" s="94"/>
      <c r="H154" s="94"/>
      <c r="I154" s="94"/>
      <c r="J154" s="92"/>
    </row>
    <row r="155" spans="1:10" x14ac:dyDescent="0.25">
      <c r="A155" s="107" t="s">
        <v>286</v>
      </c>
      <c r="B155" s="108">
        <v>0</v>
      </c>
      <c r="C155" s="98">
        <f t="shared" si="47"/>
        <v>0</v>
      </c>
      <c r="D155" s="107">
        <v>0</v>
      </c>
      <c r="E155" s="99">
        <f t="shared" si="48"/>
        <v>0</v>
      </c>
      <c r="F155" s="94"/>
      <c r="G155" s="94"/>
      <c r="H155" s="94"/>
      <c r="I155" s="94"/>
      <c r="J155" s="92"/>
    </row>
    <row r="156" spans="1:10" x14ac:dyDescent="0.25">
      <c r="A156" s="107" t="s">
        <v>287</v>
      </c>
      <c r="B156" s="108">
        <v>0</v>
      </c>
      <c r="C156" s="98">
        <f t="shared" si="47"/>
        <v>0</v>
      </c>
      <c r="D156" s="107">
        <v>0</v>
      </c>
      <c r="E156" s="99">
        <f t="shared" si="48"/>
        <v>0</v>
      </c>
      <c r="F156" s="94"/>
      <c r="G156" s="94"/>
      <c r="H156" s="94"/>
      <c r="I156" s="94"/>
      <c r="J156" s="92"/>
    </row>
    <row r="157" spans="1:10" x14ac:dyDescent="0.25">
      <c r="A157" s="107" t="s">
        <v>288</v>
      </c>
      <c r="B157" s="108">
        <v>0</v>
      </c>
      <c r="C157" s="98">
        <f t="shared" si="47"/>
        <v>0</v>
      </c>
      <c r="D157" s="107">
        <v>0</v>
      </c>
      <c r="E157" s="99">
        <f t="shared" si="48"/>
        <v>0</v>
      </c>
      <c r="F157" s="94"/>
      <c r="G157" s="94"/>
      <c r="H157" s="94"/>
      <c r="I157" s="94"/>
      <c r="J157" s="92"/>
    </row>
    <row r="158" spans="1:10" x14ac:dyDescent="0.25">
      <c r="A158" s="107" t="s">
        <v>289</v>
      </c>
      <c r="B158" s="108">
        <v>0</v>
      </c>
      <c r="C158" s="98">
        <f t="shared" si="47"/>
        <v>0</v>
      </c>
      <c r="D158" s="107">
        <v>0</v>
      </c>
      <c r="E158" s="99">
        <f t="shared" si="48"/>
        <v>0</v>
      </c>
      <c r="F158" s="94"/>
      <c r="G158" s="94"/>
      <c r="H158" s="94"/>
      <c r="I158" s="94"/>
      <c r="J158" s="92"/>
    </row>
    <row r="159" spans="1:10" x14ac:dyDescent="0.25">
      <c r="A159" s="107" t="s">
        <v>290</v>
      </c>
      <c r="B159" s="108">
        <v>0</v>
      </c>
      <c r="C159" s="98">
        <f t="shared" si="47"/>
        <v>0</v>
      </c>
      <c r="D159" s="107">
        <v>0</v>
      </c>
      <c r="E159" s="99">
        <f t="shared" si="48"/>
        <v>0</v>
      </c>
      <c r="F159" s="94"/>
      <c r="G159" s="94"/>
      <c r="H159" s="94"/>
      <c r="I159" s="94"/>
      <c r="J159" s="92"/>
    </row>
    <row r="160" spans="1:10" x14ac:dyDescent="0.25">
      <c r="A160" s="107" t="s">
        <v>291</v>
      </c>
      <c r="B160" s="108">
        <v>0</v>
      </c>
      <c r="C160" s="98">
        <f t="shared" si="47"/>
        <v>0</v>
      </c>
      <c r="D160" s="107">
        <v>0</v>
      </c>
      <c r="E160" s="99">
        <f t="shared" si="48"/>
        <v>0</v>
      </c>
      <c r="F160" s="94"/>
      <c r="G160" s="94"/>
      <c r="H160" s="94"/>
      <c r="I160" s="94"/>
      <c r="J160" s="92"/>
    </row>
    <row r="161" spans="1:10" x14ac:dyDescent="0.25">
      <c r="A161" s="107" t="s">
        <v>292</v>
      </c>
      <c r="B161" s="108">
        <v>0</v>
      </c>
      <c r="C161" s="98">
        <f t="shared" si="47"/>
        <v>0</v>
      </c>
      <c r="D161" s="107">
        <v>0</v>
      </c>
      <c r="E161" s="99">
        <f t="shared" si="48"/>
        <v>0</v>
      </c>
      <c r="F161" s="94"/>
      <c r="G161" s="94"/>
      <c r="H161" s="94"/>
      <c r="I161" s="94"/>
      <c r="J161" s="92"/>
    </row>
    <row r="162" spans="1:10" x14ac:dyDescent="0.25">
      <c r="A162" s="107" t="s">
        <v>293</v>
      </c>
      <c r="B162" s="108">
        <v>0</v>
      </c>
      <c r="C162" s="98">
        <f t="shared" si="47"/>
        <v>0</v>
      </c>
      <c r="D162" s="107">
        <v>0</v>
      </c>
      <c r="E162" s="99">
        <f t="shared" si="48"/>
        <v>0</v>
      </c>
      <c r="F162" s="94"/>
      <c r="G162" s="94"/>
      <c r="H162" s="94"/>
      <c r="I162" s="94"/>
      <c r="J162" s="92"/>
    </row>
    <row r="163" spans="1:10" x14ac:dyDescent="0.25">
      <c r="A163" s="107" t="s">
        <v>294</v>
      </c>
      <c r="B163" s="108">
        <v>0</v>
      </c>
      <c r="C163" s="98">
        <f t="shared" si="47"/>
        <v>0</v>
      </c>
      <c r="D163" s="107">
        <v>0</v>
      </c>
      <c r="E163" s="99">
        <f t="shared" si="48"/>
        <v>0</v>
      </c>
      <c r="F163" s="94"/>
      <c r="G163" s="94"/>
      <c r="H163" s="94"/>
      <c r="I163" s="94"/>
      <c r="J163" s="92"/>
    </row>
    <row r="164" spans="1:10" x14ac:dyDescent="0.25">
      <c r="A164" s="107" t="s">
        <v>295</v>
      </c>
      <c r="B164" s="108">
        <v>0</v>
      </c>
      <c r="C164" s="98">
        <f t="shared" si="47"/>
        <v>0</v>
      </c>
      <c r="D164" s="107">
        <v>0</v>
      </c>
      <c r="E164" s="99">
        <f t="shared" si="48"/>
        <v>0</v>
      </c>
      <c r="F164" s="94"/>
      <c r="G164" s="94"/>
      <c r="H164" s="94"/>
      <c r="I164" s="94"/>
      <c r="J164" s="92"/>
    </row>
    <row r="165" spans="1:10" x14ac:dyDescent="0.25">
      <c r="A165" s="107" t="s">
        <v>296</v>
      </c>
      <c r="B165" s="108">
        <v>0</v>
      </c>
      <c r="C165" s="98">
        <f t="shared" si="47"/>
        <v>0</v>
      </c>
      <c r="D165" s="107">
        <v>0</v>
      </c>
      <c r="E165" s="99">
        <f t="shared" si="48"/>
        <v>0</v>
      </c>
      <c r="F165" s="94"/>
      <c r="G165" s="94"/>
      <c r="H165" s="94"/>
      <c r="I165" s="94"/>
      <c r="J165" s="92"/>
    </row>
    <row r="166" spans="1:10" x14ac:dyDescent="0.25">
      <c r="A166" s="107" t="s">
        <v>297</v>
      </c>
      <c r="B166" s="108">
        <v>0</v>
      </c>
      <c r="C166" s="98">
        <f t="shared" si="47"/>
        <v>0</v>
      </c>
      <c r="D166" s="107">
        <v>0</v>
      </c>
      <c r="E166" s="99">
        <f t="shared" si="48"/>
        <v>0</v>
      </c>
      <c r="F166" s="94"/>
      <c r="G166" s="94"/>
      <c r="H166" s="94"/>
      <c r="I166" s="94"/>
      <c r="J166" s="92"/>
    </row>
    <row r="167" spans="1:10" x14ac:dyDescent="0.25">
      <c r="A167" s="107" t="s">
        <v>298</v>
      </c>
      <c r="B167" s="108">
        <v>0</v>
      </c>
      <c r="C167" s="98">
        <f t="shared" si="47"/>
        <v>0</v>
      </c>
      <c r="D167" s="107">
        <v>0</v>
      </c>
      <c r="E167" s="99">
        <f t="shared" si="48"/>
        <v>0</v>
      </c>
      <c r="F167" s="94"/>
      <c r="G167" s="94"/>
      <c r="H167" s="94"/>
      <c r="I167" s="94"/>
      <c r="J167" s="92"/>
    </row>
    <row r="168" spans="1:10" x14ac:dyDescent="0.25">
      <c r="A168" s="107" t="s">
        <v>299</v>
      </c>
      <c r="B168" s="108">
        <v>0</v>
      </c>
      <c r="C168" s="98">
        <f t="shared" si="47"/>
        <v>0</v>
      </c>
      <c r="D168" s="107">
        <v>0</v>
      </c>
      <c r="E168" s="99">
        <f t="shared" si="48"/>
        <v>0</v>
      </c>
      <c r="F168" s="94"/>
      <c r="G168" s="94"/>
      <c r="H168" s="94"/>
      <c r="I168" s="94"/>
      <c r="J168" s="92"/>
    </row>
    <row r="169" spans="1:10" x14ac:dyDescent="0.25">
      <c r="A169" s="107" t="s">
        <v>300</v>
      </c>
      <c r="B169" s="108">
        <v>0</v>
      </c>
      <c r="C169" s="98">
        <f t="shared" si="47"/>
        <v>0</v>
      </c>
      <c r="D169" s="107">
        <v>0</v>
      </c>
      <c r="E169" s="99">
        <f t="shared" si="48"/>
        <v>0</v>
      </c>
      <c r="F169" s="94"/>
      <c r="G169" s="94"/>
      <c r="H169" s="94"/>
      <c r="I169" s="94"/>
      <c r="J169" s="92"/>
    </row>
    <row r="170" spans="1:10" x14ac:dyDescent="0.25">
      <c r="A170" s="107" t="s">
        <v>301</v>
      </c>
      <c r="B170" s="108">
        <v>0</v>
      </c>
      <c r="C170" s="98">
        <f t="shared" si="47"/>
        <v>0</v>
      </c>
      <c r="D170" s="107">
        <v>0</v>
      </c>
      <c r="E170" s="99">
        <f t="shared" si="48"/>
        <v>0</v>
      </c>
      <c r="F170" s="94"/>
      <c r="G170" s="94"/>
      <c r="H170" s="94"/>
      <c r="I170" s="94"/>
      <c r="J170" s="92"/>
    </row>
    <row r="171" spans="1:10" x14ac:dyDescent="0.25">
      <c r="A171" s="107" t="s">
        <v>302</v>
      </c>
      <c r="B171" s="108">
        <v>0</v>
      </c>
      <c r="C171" s="98">
        <f t="shared" si="47"/>
        <v>0</v>
      </c>
      <c r="D171" s="107">
        <v>0</v>
      </c>
      <c r="E171" s="99">
        <f t="shared" si="48"/>
        <v>0</v>
      </c>
      <c r="F171" s="94"/>
      <c r="G171" s="94"/>
      <c r="H171" s="94"/>
      <c r="I171" s="94"/>
      <c r="J171" s="92"/>
    </row>
    <row r="172" spans="1:10" x14ac:dyDescent="0.25">
      <c r="A172" s="107" t="s">
        <v>303</v>
      </c>
      <c r="B172" s="108">
        <v>0</v>
      </c>
      <c r="C172" s="98">
        <f t="shared" si="47"/>
        <v>0</v>
      </c>
      <c r="D172" s="107">
        <v>0</v>
      </c>
      <c r="E172" s="99">
        <f t="shared" si="48"/>
        <v>0</v>
      </c>
      <c r="F172" s="94"/>
      <c r="G172" s="94"/>
      <c r="H172" s="94"/>
      <c r="I172" s="94"/>
      <c r="J172" s="92"/>
    </row>
    <row r="173" spans="1:10" x14ac:dyDescent="0.25">
      <c r="A173" s="96"/>
      <c r="B173" s="97"/>
      <c r="C173" s="98">
        <f t="shared" si="47"/>
        <v>0</v>
      </c>
      <c r="D173" s="96"/>
      <c r="E173" s="99">
        <f t="shared" si="48"/>
        <v>0</v>
      </c>
      <c r="F173" s="94"/>
      <c r="G173" s="94"/>
      <c r="H173" s="94"/>
      <c r="I173" s="94"/>
      <c r="J173" s="92"/>
    </row>
    <row r="174" spans="1:10" x14ac:dyDescent="0.25">
      <c r="A174" s="100" t="s">
        <v>304</v>
      </c>
      <c r="B174" s="101">
        <f>SUM(B143:B173)</f>
        <v>272220</v>
      </c>
      <c r="C174" s="102"/>
      <c r="D174" s="103"/>
      <c r="E174" s="104">
        <f>SUM(E143:E173)</f>
        <v>2</v>
      </c>
      <c r="F174" s="105"/>
      <c r="G174" s="105"/>
      <c r="H174" s="105"/>
      <c r="I174" s="105"/>
      <c r="J174" s="93"/>
    </row>
    <row r="175" spans="1:10" x14ac:dyDescent="0.25">
      <c r="A175" s="105"/>
      <c r="B175" s="105"/>
      <c r="C175" s="105"/>
      <c r="D175" s="105"/>
      <c r="E175" s="105"/>
      <c r="F175" s="105"/>
      <c r="G175" s="105"/>
      <c r="H175" s="105"/>
      <c r="I175" s="105"/>
      <c r="J175" s="93"/>
    </row>
    <row r="176" spans="1:10" x14ac:dyDescent="0.25">
      <c r="A176" s="259" t="s">
        <v>305</v>
      </c>
      <c r="B176" s="259"/>
      <c r="C176" s="259"/>
      <c r="D176" s="259"/>
      <c r="E176" s="259"/>
      <c r="F176" s="259"/>
      <c r="G176" s="259"/>
      <c r="H176" s="259"/>
      <c r="I176" s="259"/>
      <c r="J176" s="93"/>
    </row>
    <row r="177" spans="1:10" x14ac:dyDescent="0.25">
      <c r="A177" s="106"/>
      <c r="B177" s="106"/>
      <c r="C177" s="106"/>
      <c r="D177" s="106"/>
      <c r="E177" s="106"/>
      <c r="F177" s="106"/>
      <c r="G177" s="106"/>
      <c r="H177" s="106"/>
      <c r="I177" s="106"/>
      <c r="J177" s="93"/>
    </row>
  </sheetData>
  <mergeCells count="8">
    <mergeCell ref="A129:E129"/>
    <mergeCell ref="A176:I176"/>
    <mergeCell ref="A116:J116"/>
    <mergeCell ref="A1:I1"/>
    <mergeCell ref="A4:J4"/>
    <mergeCell ref="A5:J5"/>
    <mergeCell ref="A46:J46"/>
    <mergeCell ref="A47:J47"/>
  </mergeCells>
  <conditionalFormatting sqref="C113:M113">
    <cfRule type="cellIs" dxfId="1" priority="1" operator="equal">
      <formula>"OK"</formula>
    </cfRule>
    <cfRule type="cellIs" dxfId="0" priority="2" operator="equal">
      <formula>"Nesustenabil"</formula>
    </cfRule>
  </conditionalFormatting>
  <pageMargins left="0.70866141732283472" right="0.70866141732283472" top="0.43307086614173229" bottom="0.31496062992125984" header="0.31496062992125984" footer="0.19685039370078741"/>
  <pageSetup paperSize="9" scale="29" fitToHeight="2" orientation="portrait" r:id="rId1"/>
  <rowBreaks count="1" manualBreakCount="1">
    <brk id="14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Introducere</vt:lpstr>
      <vt:lpstr>Matrice Corelare Buget cu Deviz</vt:lpstr>
      <vt:lpstr>Buget proiect</vt:lpstr>
      <vt:lpstr>AF</vt:lpstr>
      <vt:lpstr>AF!Print_Area</vt:lpstr>
      <vt:lpstr>'Buget proiect'!Print_Area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2024-05-23T12:24:30Z</dcterms:created>
  <dcterms:modified xsi:type="dcterms:W3CDTF">2025-05-15T10:11:43Z</dcterms:modified>
  <cp:category/>
  <cp:contentStatus/>
</cp:coreProperties>
</file>